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showInkAnnotation="0"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fb63ccdc5bb58bf7/Documents/"/>
    </mc:Choice>
  </mc:AlternateContent>
  <xr:revisionPtr revIDLastSave="131" documentId="8_{CFDFF70A-6865-44EC-B424-ABADDE6B310C}" xr6:coauthVersionLast="47" xr6:coauthVersionMax="47" xr10:uidLastSave="{57E29851-8CA1-4BBA-8B01-978D0760E85B}"/>
  <bookViews>
    <workbookView xWindow="-108" yWindow="-108" windowWidth="23256" windowHeight="12576" tabRatio="500" xr2:uid="{00000000-000D-0000-FFFF-FFFF00000000}"/>
  </bookViews>
  <sheets>
    <sheet name="WLI" sheetId="1" r:id="rId1"/>
    <sheet name="SLI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26" i="1" l="1"/>
  <c r="M25" i="1"/>
  <c r="M24" i="1"/>
  <c r="M23" i="1"/>
  <c r="C26" i="1"/>
  <c r="K157" i="2"/>
  <c r="J157" i="2"/>
  <c r="I157" i="2"/>
  <c r="H157" i="2"/>
  <c r="G157" i="2"/>
  <c r="F157" i="2"/>
  <c r="E157" i="2"/>
  <c r="L155" i="2"/>
  <c r="L149" i="2"/>
  <c r="L142" i="2"/>
  <c r="L135" i="2"/>
  <c r="L157" i="2" s="1"/>
  <c r="L129" i="2"/>
  <c r="L122" i="2"/>
  <c r="K113" i="2"/>
  <c r="J113" i="2"/>
  <c r="I113" i="2"/>
  <c r="H113" i="2"/>
  <c r="G113" i="2"/>
  <c r="F113" i="2"/>
  <c r="E113" i="2"/>
  <c r="L111" i="2"/>
  <c r="L104" i="2"/>
  <c r="L113" i="2" s="1"/>
  <c r="L98" i="2"/>
  <c r="L91" i="2"/>
  <c r="L85" i="2"/>
  <c r="L79" i="2"/>
  <c r="L72" i="2"/>
  <c r="K63" i="2"/>
  <c r="J63" i="2"/>
  <c r="I63" i="2"/>
  <c r="H63" i="2"/>
  <c r="G63" i="2"/>
  <c r="F63" i="2"/>
  <c r="E63" i="2"/>
  <c r="L61" i="2"/>
  <c r="L53" i="2"/>
  <c r="L47" i="2"/>
  <c r="L40" i="2"/>
  <c r="L63" i="2" s="1"/>
  <c r="R26" i="2"/>
  <c r="Q26" i="2"/>
  <c r="P26" i="2"/>
  <c r="P29" i="2" s="1"/>
  <c r="O26" i="2"/>
  <c r="N26" i="2"/>
  <c r="F26" i="2"/>
  <c r="E26" i="2"/>
  <c r="K25" i="2"/>
  <c r="J25" i="2"/>
  <c r="I25" i="2"/>
  <c r="H25" i="2"/>
  <c r="G25" i="2"/>
  <c r="F25" i="2"/>
  <c r="E25" i="2"/>
  <c r="L25" i="2" s="1"/>
  <c r="M25" i="2" s="1"/>
  <c r="K24" i="2"/>
  <c r="J24" i="2"/>
  <c r="I24" i="2"/>
  <c r="H24" i="2"/>
  <c r="G24" i="2"/>
  <c r="L24" i="2" s="1"/>
  <c r="M24" i="2" s="1"/>
  <c r="F24" i="2"/>
  <c r="E24" i="2"/>
  <c r="K23" i="2"/>
  <c r="K26" i="2" s="1"/>
  <c r="J23" i="2"/>
  <c r="J26" i="2" s="1"/>
  <c r="I23" i="2"/>
  <c r="I26" i="2" s="1"/>
  <c r="H23" i="2"/>
  <c r="H26" i="2" s="1"/>
  <c r="G23" i="2"/>
  <c r="F23" i="2"/>
  <c r="E23" i="2"/>
  <c r="L23" i="2" s="1"/>
  <c r="K25" i="1"/>
  <c r="J25" i="1"/>
  <c r="I25" i="1"/>
  <c r="H25" i="1"/>
  <c r="G25" i="1"/>
  <c r="F25" i="1"/>
  <c r="E25" i="1"/>
  <c r="K24" i="1"/>
  <c r="J24" i="1"/>
  <c r="I24" i="1"/>
  <c r="H24" i="1"/>
  <c r="G24" i="1"/>
  <c r="F24" i="1"/>
  <c r="E24" i="1"/>
  <c r="K23" i="1"/>
  <c r="J23" i="1"/>
  <c r="I23" i="1"/>
  <c r="H23" i="1"/>
  <c r="G23" i="1"/>
  <c r="F23" i="1"/>
  <c r="E23" i="1"/>
  <c r="K157" i="1"/>
  <c r="J157" i="1"/>
  <c r="I157" i="1"/>
  <c r="H157" i="1"/>
  <c r="G157" i="1"/>
  <c r="F157" i="1"/>
  <c r="E157" i="1"/>
  <c r="L129" i="1"/>
  <c r="L123" i="1"/>
  <c r="L155" i="1"/>
  <c r="L149" i="1"/>
  <c r="L142" i="1"/>
  <c r="L135" i="1"/>
  <c r="K114" i="1"/>
  <c r="J114" i="1"/>
  <c r="I114" i="1"/>
  <c r="H114" i="1"/>
  <c r="G114" i="1"/>
  <c r="F114" i="1"/>
  <c r="E114" i="1"/>
  <c r="L92" i="1"/>
  <c r="L112" i="1"/>
  <c r="L105" i="1"/>
  <c r="L99" i="1"/>
  <c r="L85" i="1"/>
  <c r="L79" i="1"/>
  <c r="L72" i="1"/>
  <c r="K64" i="1"/>
  <c r="J64" i="1"/>
  <c r="I64" i="1"/>
  <c r="H64" i="1"/>
  <c r="G64" i="1"/>
  <c r="F64" i="1"/>
  <c r="E64" i="1"/>
  <c r="L62" i="1"/>
  <c r="L54" i="1"/>
  <c r="L48" i="1"/>
  <c r="L41" i="1"/>
  <c r="R26" i="1"/>
  <c r="Q26" i="1"/>
  <c r="P26" i="1"/>
  <c r="O26" i="1"/>
  <c r="N26" i="1"/>
  <c r="H26" i="1" l="1"/>
  <c r="I26" i="1"/>
  <c r="F26" i="1"/>
  <c r="G26" i="1"/>
  <c r="J26" i="1"/>
  <c r="K26" i="1"/>
  <c r="L114" i="1"/>
  <c r="L157" i="1"/>
  <c r="E26" i="1"/>
  <c r="L64" i="1"/>
  <c r="L26" i="2"/>
  <c r="M26" i="2" s="1"/>
  <c r="M29" i="2" s="1"/>
  <c r="M23" i="2"/>
  <c r="G26" i="2"/>
  <c r="L24" i="1"/>
  <c r="L23" i="1"/>
  <c r="P29" i="1"/>
  <c r="L25" i="1"/>
  <c r="L26" i="1" l="1"/>
  <c r="M29" i="1" l="1"/>
</calcChain>
</file>

<file path=xl/sharedStrings.xml><?xml version="1.0" encoding="utf-8"?>
<sst xmlns="http://schemas.openxmlformats.org/spreadsheetml/2006/main" count="1394" uniqueCount="243">
  <si>
    <t>Division</t>
  </si>
  <si>
    <t>Area</t>
  </si>
  <si>
    <t>Club Id</t>
  </si>
  <si>
    <t>Club Name</t>
  </si>
  <si>
    <t>Pres</t>
  </si>
  <si>
    <t>VPE</t>
  </si>
  <si>
    <t>VPM</t>
  </si>
  <si>
    <t>VPPR</t>
  </si>
  <si>
    <t>Sec</t>
  </si>
  <si>
    <t>Treas</t>
  </si>
  <si>
    <t>SAA</t>
  </si>
  <si>
    <t>Total</t>
  </si>
  <si>
    <t>A</t>
  </si>
  <si>
    <t>CB-00003822</t>
  </si>
  <si>
    <t>Franklin County Toastmasters Club</t>
  </si>
  <si>
    <t>CB-00007324</t>
  </si>
  <si>
    <t>Piney Mountain Club</t>
  </si>
  <si>
    <t>CB-00000620</t>
  </si>
  <si>
    <t>Valley Easy Speakers</t>
  </si>
  <si>
    <t>CB-00003351</t>
  </si>
  <si>
    <t>Blacksburg Club</t>
  </si>
  <si>
    <t>CB-00595720</t>
  </si>
  <si>
    <t>The Best Part Toastmasters Club</t>
  </si>
  <si>
    <t>CB-02257779</t>
  </si>
  <si>
    <t>Carilion Clinic Toastmasters</t>
  </si>
  <si>
    <t>X</t>
  </si>
  <si>
    <t>CB-07648734</t>
  </si>
  <si>
    <t>NRV Lunch Bunch</t>
  </si>
  <si>
    <t>CB-28675653</t>
  </si>
  <si>
    <t>Hoos Speaking</t>
  </si>
  <si>
    <t>CB-00000562</t>
  </si>
  <si>
    <t>Lynchburg Toastmasters Club #562</t>
  </si>
  <si>
    <t>CB-00000926</t>
  </si>
  <si>
    <t>Expressions</t>
  </si>
  <si>
    <t>CB-00001514</t>
  </si>
  <si>
    <t>Blue Ridge Club</t>
  </si>
  <si>
    <t>CB-00003305</t>
  </si>
  <si>
    <t>Danville Club</t>
  </si>
  <si>
    <t>CB-00007537</t>
  </si>
  <si>
    <t>Vinegar Hill Toastmasters Club</t>
  </si>
  <si>
    <t>CB-00008976</t>
  </si>
  <si>
    <t>Roanoke Talk-of-the-Town Club</t>
  </si>
  <si>
    <t>CB-00594729</t>
  </si>
  <si>
    <t>City of Lynchburg Toastmasters</t>
  </si>
  <si>
    <t>CB-00787701</t>
  </si>
  <si>
    <t>Harrisonburg Toastmasters Club</t>
  </si>
  <si>
    <t>CB-01188255</t>
  </si>
  <si>
    <t>Gold Standard</t>
  </si>
  <si>
    <t>CB-00001011</t>
  </si>
  <si>
    <t>Roanoke Toastmasters</t>
  </si>
  <si>
    <t>CB-05315409</t>
  </si>
  <si>
    <t>Assured Communicators</t>
  </si>
  <si>
    <t>CB-06614272</t>
  </si>
  <si>
    <t>Bar Setters Toastmasters</t>
  </si>
  <si>
    <t>B</t>
  </si>
  <si>
    <t>CB-00005688</t>
  </si>
  <si>
    <t>Innsbrook Toastmasters</t>
  </si>
  <si>
    <t>CB-07026339</t>
  </si>
  <si>
    <t>West Creek Toastmasters</t>
  </si>
  <si>
    <t>CB-00003167</t>
  </si>
  <si>
    <t>Midtown Toastmasters Club</t>
  </si>
  <si>
    <t>CB-00001397</t>
  </si>
  <si>
    <t>Richmond Club</t>
  </si>
  <si>
    <t>CB-00002661</t>
  </si>
  <si>
    <t>West End Toastmasters Club</t>
  </si>
  <si>
    <t>CB-00009166</t>
  </si>
  <si>
    <t>Generally Speaking Toastmasters</t>
  </si>
  <si>
    <t>CB-03207758</t>
  </si>
  <si>
    <t>ToastMaxers</t>
  </si>
  <si>
    <t>CB-00649145</t>
  </si>
  <si>
    <t>SPBC Toastmasters</t>
  </si>
  <si>
    <t>CB-04667521</t>
  </si>
  <si>
    <t>PMI CVC Toastmasters Club</t>
  </si>
  <si>
    <t>CB-04089807</t>
  </si>
  <si>
    <t>Sherwood Speakers</t>
  </si>
  <si>
    <t>CB-01377996</t>
  </si>
  <si>
    <t>Dominion Energy Toastmasters</t>
  </si>
  <si>
    <t>CB-01063172</t>
  </si>
  <si>
    <t>Step to Success</t>
  </si>
  <si>
    <t>CB-03790354</t>
  </si>
  <si>
    <t>St. Michael Toastmasters</t>
  </si>
  <si>
    <t>CB-07227826</t>
  </si>
  <si>
    <t>Northern Neck Toastmasters</t>
  </si>
  <si>
    <t>CB-07928136</t>
  </si>
  <si>
    <t>HCA Captivating Capital Communicators</t>
  </si>
  <si>
    <t>CB-00001482</t>
  </si>
  <si>
    <t>Eloquently Said Toastmasters Club</t>
  </si>
  <si>
    <t>CB-07788523</t>
  </si>
  <si>
    <t>Advanced Leadership Club</t>
  </si>
  <si>
    <t>CB-28675724</t>
  </si>
  <si>
    <t>CB-00000243</t>
  </si>
  <si>
    <t>Richmond FedMasters Club</t>
  </si>
  <si>
    <t>CB-00007954</t>
  </si>
  <si>
    <t>10x Speakers Club</t>
  </si>
  <si>
    <t>CB-00009134</t>
  </si>
  <si>
    <t>VCU Toastmasters</t>
  </si>
  <si>
    <t>CB-00009202</t>
  </si>
  <si>
    <t>Tunnel Talkers, An Altria Group, Inc. Club</t>
  </si>
  <si>
    <t>CB-00009425</t>
  </si>
  <si>
    <t>SpeakDOT Toastmasters Club</t>
  </si>
  <si>
    <t>CB-00694869</t>
  </si>
  <si>
    <t>First Choice Toastmasters Club</t>
  </si>
  <si>
    <t>CB-28675785</t>
  </si>
  <si>
    <t>One Toast Masters</t>
  </si>
  <si>
    <t>CB-28675831</t>
  </si>
  <si>
    <t>Capital One CLaaS</t>
  </si>
  <si>
    <t>CB-00855854</t>
  </si>
  <si>
    <t>Very Articulate Master Communicators</t>
  </si>
  <si>
    <t>CB-00857247</t>
  </si>
  <si>
    <t>Correctionally Speaking Club</t>
  </si>
  <si>
    <t>CB-01098578</t>
  </si>
  <si>
    <t>James River Toastmasters</t>
  </si>
  <si>
    <t>CB-01674369</t>
  </si>
  <si>
    <t>Motivating With Voices</t>
  </si>
  <si>
    <t>CB-05409456</t>
  </si>
  <si>
    <t>Power Talkers Toastmasters</t>
  </si>
  <si>
    <t>CB-07403584</t>
  </si>
  <si>
    <t>Launch Toastmasters</t>
  </si>
  <si>
    <t>D</t>
  </si>
  <si>
    <t>CB-00003386</t>
  </si>
  <si>
    <t>V.O.I.C.E.S. of Williamsburg Club</t>
  </si>
  <si>
    <t>CB-00005037</t>
  </si>
  <si>
    <t>Com-Unity Speakers Toastmasters Club</t>
  </si>
  <si>
    <t>CB-00005099</t>
  </si>
  <si>
    <t>City of Virginia Beach Club</t>
  </si>
  <si>
    <t>CB-00005746</t>
  </si>
  <si>
    <t>Uptown Voices Toastmasters Club</t>
  </si>
  <si>
    <t>CB-00006956</t>
  </si>
  <si>
    <t>Pleasant Grove Articulators Club</t>
  </si>
  <si>
    <t>CB-00007013</t>
  </si>
  <si>
    <t>CBN/Regent Toastmasters Club</t>
  </si>
  <si>
    <t>CB-00000771</t>
  </si>
  <si>
    <t>Western Branch Toastmasters Club</t>
  </si>
  <si>
    <t>CB-00008089</t>
  </si>
  <si>
    <t>Chubb Masters Club</t>
  </si>
  <si>
    <t>CB-01180940</t>
  </si>
  <si>
    <t>Suffolk Complex Toastmasters Club</t>
  </si>
  <si>
    <t>CB-00008413</t>
  </si>
  <si>
    <t>Old Point Comfort Toastmasters Club</t>
  </si>
  <si>
    <t>CB-01847885</t>
  </si>
  <si>
    <t>Voices of Change</t>
  </si>
  <si>
    <t>CB-00002220</t>
  </si>
  <si>
    <t>Oyster Point Speakers Toastmasters Club</t>
  </si>
  <si>
    <t>CB-00002619</t>
  </si>
  <si>
    <t>Peninsula Powerhouse Speakers</t>
  </si>
  <si>
    <t>CB-00736086</t>
  </si>
  <si>
    <t>CB-07768632</t>
  </si>
  <si>
    <t>SMZBT Toastmasters</t>
  </si>
  <si>
    <t>CB-07798217</t>
  </si>
  <si>
    <t>Giant Voices of NOB</t>
  </si>
  <si>
    <t>CB-07968949</t>
  </si>
  <si>
    <t>Power of One Speakers</t>
  </si>
  <si>
    <t>CB-06754196</t>
  </si>
  <si>
    <t>OneADP Norfolk Speechmasters</t>
  </si>
  <si>
    <t>CB-00000686</t>
  </si>
  <si>
    <t>Morgan Martin Club</t>
  </si>
  <si>
    <t>CB-00002674</t>
  </si>
  <si>
    <t>Virginia Beach Human Services Toastmasters Club</t>
  </si>
  <si>
    <t>CB-00003267</t>
  </si>
  <si>
    <t>Virginia Beach Club</t>
  </si>
  <si>
    <t>CB-00009041</t>
  </si>
  <si>
    <t>Visionaries Toastmasters Club</t>
  </si>
  <si>
    <t>CB-00960968</t>
  </si>
  <si>
    <t>Speak Easy Club</t>
  </si>
  <si>
    <t>CB-01537421</t>
  </si>
  <si>
    <t>Ready Set Speak</t>
  </si>
  <si>
    <t>CB-01827442</t>
  </si>
  <si>
    <t>Berkley's Confident Communicators</t>
  </si>
  <si>
    <t>CB-02823338</t>
  </si>
  <si>
    <t>The Garden Speaks</t>
  </si>
  <si>
    <t>CB-07336310</t>
  </si>
  <si>
    <t>New Beginnings Toastmasters Club</t>
  </si>
  <si>
    <t>2023-2024:  Back to Basics - Speak, Lead, and Inspire</t>
  </si>
  <si>
    <t>Training Dates and Venue</t>
  </si>
  <si>
    <t>July 15, 2023 (VCU) 9:30AM - 2:30 PM</t>
  </si>
  <si>
    <t>Completed</t>
  </si>
  <si>
    <t>July 25, 2023 (Virtual) 7 - 8 PM</t>
  </si>
  <si>
    <t>August 5, 2023 (Virtual) 9:30 AM - 10:30 AM</t>
  </si>
  <si>
    <t>August 10, 2023 (Virtual) 7PM - 8 PM</t>
  </si>
  <si>
    <t>August 17, 2023 (Virtual) 12PM - 1 PM</t>
  </si>
  <si>
    <t>District Club Officer Training Status as of Aug. 19, 2023 at 8:00 PM</t>
  </si>
  <si>
    <t>January 6, 2024 (Virtual) 10:30 AM - 12:00 PM</t>
  </si>
  <si>
    <t>January 11, 2024 (Virtual) 12:00 PM - 1:30 PM</t>
  </si>
  <si>
    <t>January 18, 2024 (Virtual) 12:00 PM - 1:30 PM</t>
  </si>
  <si>
    <t>January 22, 2024 (Virtual) 7:00 PM - 8:30 PM</t>
  </si>
  <si>
    <t>Winter Club Officer Training Dates and Venue</t>
  </si>
  <si>
    <t>December 9, 2023 (WLI - In_Person) 9:30AM - 3:00 PM</t>
  </si>
  <si>
    <t>Clubs</t>
  </si>
  <si>
    <t>Description</t>
  </si>
  <si>
    <t>SLI %</t>
  </si>
  <si>
    <t>Red Clubs</t>
  </si>
  <si>
    <t>Yellow Clubs</t>
  </si>
  <si>
    <t>Green Clubs</t>
  </si>
  <si>
    <t>Super 7 Clubs</t>
  </si>
  <si>
    <t>Almost There (3 Club Officers Trained)</t>
  </si>
  <si>
    <t>Division A SLI Training Totals</t>
  </si>
  <si>
    <t>Division B SLI Training Totals</t>
  </si>
  <si>
    <t>Division D SLI Training Totals</t>
  </si>
  <si>
    <t>District 66 SLI training Totals</t>
  </si>
  <si>
    <t>District 66 SLI training Goal (President's Distinguished)</t>
  </si>
  <si>
    <t>SLI Training Shortfall</t>
  </si>
  <si>
    <t>Division A WLI Training Totals</t>
  </si>
  <si>
    <t>Division B WLI Training Totals</t>
  </si>
  <si>
    <t>Division D WLI Training Totals</t>
  </si>
  <si>
    <t>District 66 WLI training Totals</t>
  </si>
  <si>
    <t>District 66 WLI training Goal (President's Distinguished)</t>
  </si>
  <si>
    <t>WLI Training Shortfall</t>
  </si>
  <si>
    <t>Area 11 Total</t>
  </si>
  <si>
    <t>Area 12 Total</t>
  </si>
  <si>
    <t>Area 14 Total</t>
  </si>
  <si>
    <t>Area 18 Total</t>
  </si>
  <si>
    <t>Division A Total</t>
  </si>
  <si>
    <t>Area 21 Total</t>
  </si>
  <si>
    <t>Area 22 Total</t>
  </si>
  <si>
    <t>Area 23 Total</t>
  </si>
  <si>
    <t>Area 24 Total</t>
  </si>
  <si>
    <t>Area 25 Total</t>
  </si>
  <si>
    <t>Area 26 Total</t>
  </si>
  <si>
    <t>Area 27 Total</t>
  </si>
  <si>
    <t>Division B Total</t>
  </si>
  <si>
    <t>Area 41 Total</t>
  </si>
  <si>
    <t>Area 42 Total</t>
  </si>
  <si>
    <t>Area 43 Total</t>
  </si>
  <si>
    <t>Area 44 Total</t>
  </si>
  <si>
    <t>Area 45 Total</t>
  </si>
  <si>
    <t>Area 46 Total</t>
  </si>
  <si>
    <t>Division D Total</t>
  </si>
  <si>
    <t>Super 7</t>
  </si>
  <si>
    <t>All 7 Officers Trained</t>
  </si>
  <si>
    <t>Green</t>
  </si>
  <si>
    <t>Between 4 and 6 Officers Trained</t>
  </si>
  <si>
    <t>Yellow</t>
  </si>
  <si>
    <t>Between 1 and 3 Officers Trained (No DCP Credit)</t>
  </si>
  <si>
    <t>Red</t>
  </si>
  <si>
    <t>No Officers Trained (No DCP Credit)</t>
  </si>
  <si>
    <t>WLI %</t>
  </si>
  <si>
    <t>CB-00005366</t>
  </si>
  <si>
    <t>Roanoke Downtown Club</t>
  </si>
  <si>
    <t>Toast &amp; Jam!</t>
  </si>
  <si>
    <t>CB-07995920</t>
  </si>
  <si>
    <t>Growing Tree: Leaders of Tomorrow</t>
  </si>
  <si>
    <t>Spear &amp; Gear Toastmasters Club</t>
  </si>
  <si>
    <t>District 66 Winter Club Officer Training Status as of January 23, 2024 at 3:00 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</si>
</sst>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name val="Calibri"/>
    </font>
    <font>
      <b/>
      <i/>
      <sz val="16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b/>
      <i/>
      <sz val="12"/>
      <name val="Calibri"/>
      <family val="2"/>
    </font>
    <font>
      <b/>
      <u/>
      <sz val="12"/>
      <name val="Calibri"/>
      <family val="2"/>
    </font>
    <font>
      <b/>
      <i/>
      <sz val="11"/>
      <name val="Calibri"/>
      <family val="2"/>
    </font>
    <font>
      <b/>
      <u/>
      <sz val="1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2" fillId="0" borderId="0" xfId="0" applyFont="1"/>
    <xf numFmtId="0" fontId="3" fillId="2" borderId="0" xfId="0" applyFont="1" applyFill="1"/>
    <xf numFmtId="0" fontId="3" fillId="0" borderId="0" xfId="0" applyFont="1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10" fontId="2" fillId="0" borderId="0" xfId="0" applyNumberFormat="1" applyFont="1" applyAlignment="1">
      <alignment horizontal="center"/>
    </xf>
    <xf numFmtId="10" fontId="2" fillId="4" borderId="0" xfId="0" applyNumberFormat="1" applyFont="1" applyFill="1" applyAlignment="1">
      <alignment horizontal="center"/>
    </xf>
    <xf numFmtId="0" fontId="2" fillId="3" borderId="0" xfId="0" applyFont="1" applyFill="1"/>
    <xf numFmtId="0" fontId="5" fillId="0" borderId="0" xfId="0" applyFont="1"/>
    <xf numFmtId="1" fontId="5" fillId="0" borderId="0" xfId="0" applyNumberFormat="1" applyFont="1"/>
    <xf numFmtId="1" fontId="4" fillId="0" borderId="0" xfId="0" applyNumberFormat="1" applyFont="1"/>
    <xf numFmtId="0" fontId="6" fillId="0" borderId="0" xfId="0" applyFont="1"/>
    <xf numFmtId="1" fontId="6" fillId="0" borderId="0" xfId="0" applyNumberFormat="1" applyFont="1"/>
    <xf numFmtId="0" fontId="5" fillId="0" borderId="0" xfId="0" applyFont="1" applyAlignment="1">
      <alignment horizontal="center"/>
    </xf>
    <xf numFmtId="0" fontId="7" fillId="0" borderId="0" xfId="0" applyFont="1"/>
    <xf numFmtId="0" fontId="6" fillId="0" borderId="0" xfId="0" applyFont="1" applyAlignment="1">
      <alignment horizontal="center"/>
    </xf>
    <xf numFmtId="0" fontId="8" fillId="0" borderId="0" xfId="0" applyFont="1"/>
    <xf numFmtId="0" fontId="2" fillId="5" borderId="0" xfId="0" applyFont="1" applyFill="1"/>
    <xf numFmtId="0" fontId="2" fillId="4" borderId="0" xfId="0" applyFont="1" applyFill="1"/>
    <xf numFmtId="0" fontId="2" fillId="2" borderId="0" xfId="0" applyFont="1" applyFill="1"/>
    <xf numFmtId="1" fontId="4" fillId="2" borderId="0" xfId="0" applyNumberFormat="1" applyFont="1" applyFill="1"/>
    <xf numFmtId="1" fontId="4" fillId="4" borderId="0" xfId="0" applyNumberFormat="1" applyFont="1" applyFill="1"/>
    <xf numFmtId="1" fontId="4" fillId="3" borderId="0" xfId="0" applyNumberFormat="1" applyFont="1" applyFill="1"/>
    <xf numFmtId="1" fontId="4" fillId="5" borderId="0" xfId="0" applyNumberFormat="1" applyFont="1" applyFill="1"/>
    <xf numFmtId="1" fontId="0" fillId="0" borderId="0" xfId="0" applyNumberFormat="1"/>
    <xf numFmtId="0" fontId="2" fillId="0" borderId="0" xfId="0" applyFont="1" applyAlignment="1">
      <alignment horizontal="center"/>
    </xf>
    <xf numFmtId="0" fontId="2" fillId="0" borderId="0" xfId="0" applyFont="1"/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106680</xdr:colOff>
      <xdr:row>1</xdr:row>
      <xdr:rowOff>0</xdr:rowOff>
    </xdr:from>
    <xdr:to>
      <xdr:col>12</xdr:col>
      <xdr:colOff>581200</xdr:colOff>
      <xdr:row>5</xdr:row>
      <xdr:rowOff>73198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505ACEF-2B90-4168-BF46-1605C32F396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0519" t="11806" r="11619" b="76805"/>
        <a:stretch/>
      </xdr:blipFill>
      <xdr:spPr>
        <a:xfrm>
          <a:off x="106680" y="182880"/>
          <a:ext cx="9504220" cy="804718"/>
        </a:xfrm>
        <a:prstGeom prst="rect">
          <a:avLst/>
        </a:prstGeom>
      </xdr:spPr>
    </xdr:pic>
    <xdr:clientData/>
  </xdr:twoCellAnchor>
  <xdr:oneCellAnchor>
    <xdr:from>
      <xdr:col>0</xdr:col>
      <xdr:colOff>0</xdr:colOff>
      <xdr:row>10</xdr:row>
      <xdr:rowOff>0</xdr:rowOff>
    </xdr:from>
    <xdr:ext cx="1638300" cy="942975"/>
    <xdr:sp macro="" textlink="">
      <xdr:nvSpPr>
        <xdr:cNvPr id="3" name="Shape 4">
          <a:extLst>
            <a:ext uri="{FF2B5EF4-FFF2-40B4-BE49-F238E27FC236}">
              <a16:creationId xmlns:a16="http://schemas.microsoft.com/office/drawing/2014/main" id="{A4CF0AB8-07BF-4661-A143-CB21787AFA2D}"/>
            </a:ext>
          </a:extLst>
        </xdr:cNvPr>
        <xdr:cNvSpPr txBox="1"/>
      </xdr:nvSpPr>
      <xdr:spPr>
        <a:xfrm>
          <a:off x="0" y="2080260"/>
          <a:ext cx="1638300" cy="942975"/>
        </a:xfrm>
        <a:prstGeom prst="rect">
          <a:avLst/>
        </a:prstGeom>
        <a:solidFill>
          <a:schemeClr val="lt1"/>
        </a:solidFill>
        <a:ln w="9525" cap="flat" cmpd="sng">
          <a:solidFill>
            <a:srgbClr val="BABABA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rgbClr val="FF0000"/>
            </a:buClr>
            <a:buSzPts val="1100"/>
            <a:buFont typeface="Times New Roman"/>
            <a:buNone/>
          </a:pPr>
          <a:r>
            <a:rPr lang="en-US" sz="1050" b="0">
              <a:solidFill>
                <a:srgbClr val="FF0000"/>
              </a:solidFill>
              <a:latin typeface="Calibri"/>
              <a:ea typeface="Calibri"/>
              <a:cs typeface="Calibri"/>
              <a:sym typeface="Calibri"/>
            </a:rPr>
            <a:t>Please make sure your club officer roster is current on the Toastmasters International website. </a:t>
          </a:r>
          <a:endParaRPr sz="1200">
            <a:latin typeface="Calibri"/>
            <a:ea typeface="Calibri"/>
            <a:cs typeface="Calibri"/>
            <a:sym typeface="Calibri"/>
          </a:endParaRPr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050" b="0">
            <a:solidFill>
              <a:srgbClr val="FF0000"/>
            </a:solidFill>
            <a:latin typeface="Calibri"/>
            <a:ea typeface="Calibri"/>
            <a:cs typeface="Calibri"/>
            <a:sym typeface="Calibri"/>
          </a:endParaRPr>
        </a:p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rgbClr val="FF0000"/>
            </a:buClr>
            <a:buSzPts val="1100"/>
            <a:buFont typeface="Times New Roman"/>
            <a:buNone/>
          </a:pPr>
          <a:r>
            <a:rPr lang="en-US" sz="1050" b="0">
              <a:solidFill>
                <a:srgbClr val="FF0000"/>
              </a:solidFill>
              <a:latin typeface="Calibri"/>
              <a:ea typeface="Calibri"/>
              <a:cs typeface="Calibri"/>
              <a:sym typeface="Calibri"/>
            </a:rPr>
            <a:t>DCP credit is applied based on the officers named there.</a:t>
          </a:r>
          <a:endParaRPr sz="1050" b="0">
            <a:solidFill>
              <a:srgbClr val="FF0000"/>
            </a:solidFill>
            <a:latin typeface="Calibri"/>
            <a:ea typeface="Calibri"/>
            <a:cs typeface="Calibri"/>
            <a:sym typeface="Calibri"/>
          </a:endParaRPr>
        </a:p>
      </xdr:txBody>
    </xdr:sp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106680</xdr:colOff>
      <xdr:row>1</xdr:row>
      <xdr:rowOff>0</xdr:rowOff>
    </xdr:from>
    <xdr:to>
      <xdr:col>12</xdr:col>
      <xdr:colOff>581200</xdr:colOff>
      <xdr:row>5</xdr:row>
      <xdr:rowOff>73198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93EA900-23F3-43A1-B6DE-B0DD71FC237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0519" t="11806" r="11619" b="76805"/>
        <a:stretch/>
      </xdr:blipFill>
      <xdr:spPr>
        <a:xfrm>
          <a:off x="106680" y="182880"/>
          <a:ext cx="9504220" cy="804718"/>
        </a:xfrm>
        <a:prstGeom prst="rect">
          <a:avLst/>
        </a:prstGeom>
      </xdr:spPr>
    </xdr:pic>
    <xdr:clientData/>
  </xdr:twoCellAnchor>
  <xdr:oneCellAnchor>
    <xdr:from>
      <xdr:col>0</xdr:col>
      <xdr:colOff>0</xdr:colOff>
      <xdr:row>10</xdr:row>
      <xdr:rowOff>0</xdr:rowOff>
    </xdr:from>
    <xdr:ext cx="1638300" cy="942975"/>
    <xdr:sp macro="" textlink="">
      <xdr:nvSpPr>
        <xdr:cNvPr id="3" name="Shape 4">
          <a:extLst>
            <a:ext uri="{FF2B5EF4-FFF2-40B4-BE49-F238E27FC236}">
              <a16:creationId xmlns:a16="http://schemas.microsoft.com/office/drawing/2014/main" id="{6AE11891-479B-4DCA-AE4F-F25C0C587889}"/>
            </a:ext>
          </a:extLst>
        </xdr:cNvPr>
        <xdr:cNvSpPr txBox="1"/>
      </xdr:nvSpPr>
      <xdr:spPr>
        <a:xfrm>
          <a:off x="0" y="2080260"/>
          <a:ext cx="1638300" cy="942975"/>
        </a:xfrm>
        <a:prstGeom prst="rect">
          <a:avLst/>
        </a:prstGeom>
        <a:solidFill>
          <a:schemeClr val="lt1"/>
        </a:solidFill>
        <a:ln w="9525" cap="flat" cmpd="sng">
          <a:solidFill>
            <a:srgbClr val="BABABA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rgbClr val="FF0000"/>
            </a:buClr>
            <a:buSzPts val="1100"/>
            <a:buFont typeface="Times New Roman"/>
            <a:buNone/>
          </a:pPr>
          <a:r>
            <a:rPr lang="en-US" sz="1050" b="0">
              <a:solidFill>
                <a:srgbClr val="FF0000"/>
              </a:solidFill>
              <a:latin typeface="Calibri"/>
              <a:ea typeface="Calibri"/>
              <a:cs typeface="Calibri"/>
              <a:sym typeface="Calibri"/>
            </a:rPr>
            <a:t>Please make sure your club officer roster is current on the Toastmasters International website. </a:t>
          </a:r>
          <a:endParaRPr sz="1200">
            <a:latin typeface="Calibri"/>
            <a:ea typeface="Calibri"/>
            <a:cs typeface="Calibri"/>
            <a:sym typeface="Calibri"/>
          </a:endParaRPr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050" b="0">
            <a:solidFill>
              <a:srgbClr val="FF0000"/>
            </a:solidFill>
            <a:latin typeface="Calibri"/>
            <a:ea typeface="Calibri"/>
            <a:cs typeface="Calibri"/>
            <a:sym typeface="Calibri"/>
          </a:endParaRPr>
        </a:p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rgbClr val="FF0000"/>
            </a:buClr>
            <a:buSzPts val="1100"/>
            <a:buFont typeface="Times New Roman"/>
            <a:buNone/>
          </a:pPr>
          <a:r>
            <a:rPr lang="en-US" sz="1050" b="0">
              <a:solidFill>
                <a:srgbClr val="FF0000"/>
              </a:solidFill>
              <a:latin typeface="Calibri"/>
              <a:ea typeface="Calibri"/>
              <a:cs typeface="Calibri"/>
              <a:sym typeface="Calibri"/>
            </a:rPr>
            <a:t>DCP credit is applied based on the officers named there.</a:t>
          </a:r>
          <a:endParaRPr sz="1050" b="0">
            <a:solidFill>
              <a:srgbClr val="FF0000"/>
            </a:solidFill>
            <a:latin typeface="Calibri"/>
            <a:ea typeface="Calibri"/>
            <a:cs typeface="Calibri"/>
            <a:sym typeface="Calibri"/>
          </a:endParaRPr>
        </a:p>
      </xdr:txBody>
    </xdr:sp>
    <xdr:clientData fLocksWithSheet="0"/>
  </xdr:one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92"/>
  <sheetViews>
    <sheetView tabSelected="1" topLeftCell="A8" workbookViewId="0">
      <selection activeCell="M20" sqref="M20"/>
    </sheetView>
  </sheetViews>
  <sheetFormatPr defaultRowHeight="14.4"/>
  <cols>
    <col min="1" max="1" width="10.44140625" customWidth="1"/>
    <col min="2" max="2" width="6" customWidth="1"/>
    <col min="3" max="3" width="14.33203125" customWidth="1"/>
    <col min="4" max="4" width="52" customWidth="1"/>
    <col min="5" max="9" width="6" customWidth="1"/>
    <col min="10" max="10" width="6.44140625" customWidth="1"/>
    <col min="11" max="11" width="6" customWidth="1"/>
    <col min="12" max="12" width="6.44140625" customWidth="1"/>
  </cols>
  <sheetData>
    <row r="1" spans="1:13">
      <c r="M1" s="1"/>
    </row>
    <row r="2" spans="1:13">
      <c r="A2" s="1"/>
      <c r="M2" s="1"/>
    </row>
    <row r="3" spans="1:13">
      <c r="A3" s="1"/>
      <c r="M3" s="1"/>
    </row>
    <row r="4" spans="1:13">
      <c r="A4" s="1"/>
      <c r="M4" s="1"/>
    </row>
    <row r="5" spans="1:13">
      <c r="A5" s="1"/>
      <c r="M5" s="1"/>
    </row>
    <row r="6" spans="1:13">
      <c r="A6" s="1"/>
      <c r="M6" s="1"/>
    </row>
    <row r="7" spans="1:13" ht="21">
      <c r="A7" s="1"/>
      <c r="D7" s="2" t="s">
        <v>172</v>
      </c>
      <c r="M7" s="1"/>
    </row>
    <row r="8" spans="1:13" ht="21">
      <c r="A8" s="1"/>
      <c r="D8" s="2"/>
      <c r="M8" s="1"/>
    </row>
    <row r="9" spans="1:13" ht="21">
      <c r="A9" s="1"/>
      <c r="D9" s="2"/>
      <c r="M9" s="1"/>
    </row>
    <row r="10" spans="1:13">
      <c r="A10" s="1"/>
      <c r="M10" s="1"/>
    </row>
    <row r="11" spans="1:13" ht="15.6">
      <c r="A11" s="1"/>
      <c r="D11" s="3" t="s">
        <v>185</v>
      </c>
      <c r="E11" s="3"/>
      <c r="G11" s="3"/>
      <c r="M11" s="1"/>
    </row>
    <row r="12" spans="1:13">
      <c r="A12" s="1"/>
      <c r="M12" s="1"/>
    </row>
    <row r="13" spans="1:13">
      <c r="A13" s="1"/>
      <c r="D13" s="4" t="s">
        <v>186</v>
      </c>
      <c r="E13" s="5" t="s">
        <v>175</v>
      </c>
      <c r="M13" s="1"/>
    </row>
    <row r="14" spans="1:13">
      <c r="A14" s="1"/>
      <c r="D14" s="4" t="s">
        <v>181</v>
      </c>
      <c r="E14" s="5" t="s">
        <v>175</v>
      </c>
      <c r="M14" s="1"/>
    </row>
    <row r="15" spans="1:13">
      <c r="A15" s="1"/>
      <c r="D15" s="4" t="s">
        <v>182</v>
      </c>
      <c r="E15" s="5" t="s">
        <v>175</v>
      </c>
      <c r="M15" s="1"/>
    </row>
    <row r="16" spans="1:13">
      <c r="A16" s="1"/>
      <c r="D16" s="4" t="s">
        <v>183</v>
      </c>
      <c r="E16" s="5" t="s">
        <v>175</v>
      </c>
      <c r="M16" s="1"/>
    </row>
    <row r="17" spans="1:18">
      <c r="A17" s="1"/>
      <c r="D17" s="4" t="s">
        <v>184</v>
      </c>
      <c r="E17" s="5" t="s">
        <v>175</v>
      </c>
      <c r="M17" s="1"/>
    </row>
    <row r="18" spans="1:18">
      <c r="A18" s="1"/>
      <c r="M18" s="1"/>
    </row>
    <row r="19" spans="1:18">
      <c r="A19" s="1"/>
      <c r="M19" s="1"/>
    </row>
    <row r="20" spans="1:18" ht="15.6">
      <c r="A20" s="29" t="s">
        <v>242</v>
      </c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7"/>
      <c r="N20" s="8"/>
      <c r="O20" s="8"/>
    </row>
    <row r="21" spans="1:18" ht="15.6">
      <c r="A21" s="6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7"/>
      <c r="N21" s="8"/>
      <c r="O21" s="8"/>
    </row>
    <row r="22" spans="1:18" ht="15.6">
      <c r="A22" s="6" t="s">
        <v>0</v>
      </c>
      <c r="C22" s="3" t="s">
        <v>187</v>
      </c>
      <c r="D22" s="3" t="s">
        <v>188</v>
      </c>
      <c r="E22" s="3" t="s">
        <v>4</v>
      </c>
      <c r="F22" s="3" t="s">
        <v>5</v>
      </c>
      <c r="G22" s="3" t="s">
        <v>6</v>
      </c>
      <c r="H22" s="3" t="s">
        <v>7</v>
      </c>
      <c r="I22" s="3" t="s">
        <v>8</v>
      </c>
      <c r="J22" s="3" t="s">
        <v>9</v>
      </c>
      <c r="K22" s="3" t="s">
        <v>10</v>
      </c>
      <c r="L22" s="3" t="s">
        <v>11</v>
      </c>
      <c r="M22" s="6" t="s">
        <v>235</v>
      </c>
      <c r="N22" s="3" t="s">
        <v>190</v>
      </c>
      <c r="O22" s="3" t="s">
        <v>191</v>
      </c>
      <c r="P22" s="3" t="s">
        <v>192</v>
      </c>
      <c r="Q22" s="3" t="s">
        <v>193</v>
      </c>
      <c r="R22" s="3" t="s">
        <v>194</v>
      </c>
    </row>
    <row r="23" spans="1:18" ht="15.6">
      <c r="A23" s="7" t="s">
        <v>12</v>
      </c>
      <c r="C23" s="7">
        <v>20</v>
      </c>
      <c r="D23" s="8" t="s">
        <v>201</v>
      </c>
      <c r="E23" s="3">
        <f>SUM(E41+E48+E54+E62)</f>
        <v>14</v>
      </c>
      <c r="F23" s="3">
        <f>SUM(F41+F48+F54+F62)</f>
        <v>14</v>
      </c>
      <c r="G23" s="3">
        <f>SUM(G41+G48+G54+G62)</f>
        <v>13</v>
      </c>
      <c r="H23" s="3">
        <f>SUM(H41+H48+H54+H62)</f>
        <v>10</v>
      </c>
      <c r="I23" s="3">
        <f>SUM(I41+I48+I54+I62)</f>
        <v>13</v>
      </c>
      <c r="J23" s="3">
        <f>SUM(J41+J48+J54+J62)</f>
        <v>14</v>
      </c>
      <c r="K23" s="3">
        <f>SUM(K41+K48+K54+K62)</f>
        <v>11</v>
      </c>
      <c r="L23" s="3">
        <f>SUM(E23:K23)</f>
        <v>89</v>
      </c>
      <c r="M23" s="9">
        <f>L23/131</f>
        <v>0.67938931297709926</v>
      </c>
      <c r="N23" s="8">
        <v>5</v>
      </c>
      <c r="O23" s="8">
        <v>1</v>
      </c>
      <c r="P23" s="8">
        <v>7</v>
      </c>
      <c r="Q23" s="8">
        <v>7</v>
      </c>
      <c r="R23" s="8">
        <v>0</v>
      </c>
    </row>
    <row r="24" spans="1:18" ht="15.6">
      <c r="A24" s="7" t="s">
        <v>54</v>
      </c>
      <c r="C24" s="7">
        <v>32</v>
      </c>
      <c r="D24" s="8" t="s">
        <v>202</v>
      </c>
      <c r="E24" s="3">
        <f>SUM(E72+E79+E85+E92+E99+E105+E112)</f>
        <v>25</v>
      </c>
      <c r="F24" s="3">
        <f>SUM(F72+F79+F85+F92+F99+F105+F112)</f>
        <v>24</v>
      </c>
      <c r="G24" s="3">
        <f>SUM(G72+G79+G85+G92+G99+G105+G112)</f>
        <v>21</v>
      </c>
      <c r="H24" s="3">
        <f>SUM(H72+H79+H85+H92+H99+H105+H112)</f>
        <v>20</v>
      </c>
      <c r="I24" s="3">
        <f>SUM(I72+I79+I85+I92+I99+I105+I112)</f>
        <v>21</v>
      </c>
      <c r="J24" s="3">
        <f>SUM(J72+J79+J85+J92+J99+J105+J112)</f>
        <v>22</v>
      </c>
      <c r="K24" s="3">
        <f>SUM(K72+K79+K85+K92+K99+K105+K112)</f>
        <v>20</v>
      </c>
      <c r="L24" s="3">
        <f>SUM(E24:K24)</f>
        <v>153</v>
      </c>
      <c r="M24" s="9">
        <f>L24/214</f>
        <v>0.71495327102803741</v>
      </c>
      <c r="N24" s="8">
        <v>1</v>
      </c>
      <c r="O24" s="8">
        <v>7</v>
      </c>
      <c r="P24" s="8">
        <v>16</v>
      </c>
      <c r="Q24" s="8">
        <v>8</v>
      </c>
      <c r="R24" s="8">
        <v>3</v>
      </c>
    </row>
    <row r="25" spans="1:18" ht="15.6">
      <c r="A25" s="7" t="s">
        <v>118</v>
      </c>
      <c r="C25" s="7">
        <v>27</v>
      </c>
      <c r="D25" s="8" t="s">
        <v>203</v>
      </c>
      <c r="E25" s="3">
        <f>SUM(E123+E129+E135+E142+E149+E155)</f>
        <v>18</v>
      </c>
      <c r="F25" s="3">
        <f>SUM(F123+F129+F135+F142+F149+F155)</f>
        <v>18</v>
      </c>
      <c r="G25" s="3">
        <f>SUM(G123+G129+G135+G142+G149+G155)</f>
        <v>17</v>
      </c>
      <c r="H25" s="3">
        <f>SUM(H123+H129+H135+H142+H149+H155)</f>
        <v>15</v>
      </c>
      <c r="I25" s="3">
        <f>SUM(I123+I129+I135+I142+I149+I155)</f>
        <v>16</v>
      </c>
      <c r="J25" s="3">
        <f>SUM(J123+J129+J135+J142+J149+J155)</f>
        <v>16</v>
      </c>
      <c r="K25" s="3">
        <f>SUM(K123+K129+K135+K142+K149+K155)</f>
        <v>13</v>
      </c>
      <c r="L25" s="3">
        <f>SUM(E25:K25)</f>
        <v>113</v>
      </c>
      <c r="M25" s="9">
        <f>L25/165</f>
        <v>0.68484848484848482</v>
      </c>
      <c r="N25" s="8">
        <v>4</v>
      </c>
      <c r="O25" s="8">
        <v>5</v>
      </c>
      <c r="P25" s="8">
        <v>11</v>
      </c>
      <c r="Q25" s="8">
        <v>7</v>
      </c>
      <c r="R25" s="8">
        <v>2</v>
      </c>
    </row>
    <row r="26" spans="1:18" ht="15.6">
      <c r="A26" s="7"/>
      <c r="C26" s="7">
        <f>SUM(C23:C25)</f>
        <v>79</v>
      </c>
      <c r="D26" s="8" t="s">
        <v>204</v>
      </c>
      <c r="E26" s="3">
        <f t="shared" ref="E26:K26" si="0">SUM(E23:E25)</f>
        <v>57</v>
      </c>
      <c r="F26" s="3">
        <f t="shared" si="0"/>
        <v>56</v>
      </c>
      <c r="G26" s="3">
        <f t="shared" si="0"/>
        <v>51</v>
      </c>
      <c r="H26" s="3">
        <f t="shared" si="0"/>
        <v>45</v>
      </c>
      <c r="I26" s="3">
        <f t="shared" si="0"/>
        <v>50</v>
      </c>
      <c r="J26" s="3">
        <f t="shared" si="0"/>
        <v>52</v>
      </c>
      <c r="K26" s="3">
        <f t="shared" si="0"/>
        <v>44</v>
      </c>
      <c r="L26" s="3">
        <f t="shared" ref="L26" si="1">SUM(L23:L25)</f>
        <v>355</v>
      </c>
      <c r="M26" s="9">
        <f>L26/512</f>
        <v>0.693359375</v>
      </c>
      <c r="N26" s="3">
        <f>SUM(N23:N25)</f>
        <v>10</v>
      </c>
      <c r="O26" s="3">
        <f>SUM(O23:O25)</f>
        <v>13</v>
      </c>
      <c r="P26" s="3">
        <f>SUM(P23:P25)</f>
        <v>34</v>
      </c>
      <c r="Q26" s="3">
        <f>SUM(Q23:Q25)</f>
        <v>22</v>
      </c>
      <c r="R26" s="3">
        <f>SUM(R23:R25)</f>
        <v>5</v>
      </c>
    </row>
    <row r="27" spans="1:18" ht="15.6">
      <c r="A27" s="7"/>
      <c r="C27" s="7"/>
      <c r="D27" s="8"/>
      <c r="E27" s="3"/>
      <c r="F27" s="3"/>
      <c r="G27" s="3"/>
      <c r="H27" s="3"/>
      <c r="I27" s="3"/>
      <c r="J27" s="3"/>
      <c r="K27" s="3"/>
      <c r="L27" s="3"/>
      <c r="M27" s="9"/>
      <c r="N27" s="8"/>
      <c r="O27" s="8"/>
      <c r="P27" s="8"/>
      <c r="Q27" s="8"/>
      <c r="R27" s="8"/>
    </row>
    <row r="28" spans="1:18" ht="15.6">
      <c r="A28" s="1"/>
      <c r="C28" s="7"/>
      <c r="D28" s="8" t="s">
        <v>205</v>
      </c>
      <c r="E28" s="8"/>
      <c r="F28" s="8"/>
      <c r="G28" s="8"/>
      <c r="H28" s="8"/>
      <c r="I28" s="8"/>
      <c r="J28" s="8"/>
      <c r="K28" s="8"/>
      <c r="L28" s="3"/>
      <c r="M28" s="9">
        <v>0.75</v>
      </c>
      <c r="N28" s="8"/>
      <c r="O28" s="8"/>
      <c r="P28" s="8">
        <v>37</v>
      </c>
      <c r="Q28" s="8"/>
      <c r="R28" s="8"/>
    </row>
    <row r="29" spans="1:18" ht="15.6">
      <c r="A29" s="1"/>
      <c r="C29" s="7"/>
      <c r="D29" s="8" t="s">
        <v>206</v>
      </c>
      <c r="E29" s="8"/>
      <c r="F29" s="8"/>
      <c r="G29" s="8"/>
      <c r="H29" s="8"/>
      <c r="I29" s="8"/>
      <c r="J29" s="8"/>
      <c r="K29" s="8"/>
      <c r="L29" s="3"/>
      <c r="M29" s="10">
        <f>SUM(M28-M26)</f>
        <v>5.6640625E-2</v>
      </c>
      <c r="N29" s="8"/>
      <c r="O29" s="8"/>
      <c r="P29" s="11">
        <f>P28-P26-Q26</f>
        <v>-19</v>
      </c>
      <c r="Q29" s="8"/>
      <c r="R29" s="8"/>
    </row>
    <row r="30" spans="1:18">
      <c r="M30" s="1"/>
    </row>
    <row r="31" spans="1:18" ht="15.6">
      <c r="A31" s="6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7"/>
      <c r="N31" s="8"/>
      <c r="O31" s="8"/>
    </row>
    <row r="32" spans="1:18" ht="15.6">
      <c r="A32" s="6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7"/>
      <c r="N32" s="8"/>
      <c r="O32" s="8"/>
    </row>
    <row r="33" spans="1:20">
      <c r="A33" s="1"/>
      <c r="M33" s="1"/>
    </row>
    <row r="34" spans="1:20" s="8" customFormat="1" ht="15.6">
      <c r="A34" s="3" t="s">
        <v>0</v>
      </c>
      <c r="B34" s="3" t="s">
        <v>1</v>
      </c>
      <c r="C34" s="3" t="s">
        <v>2</v>
      </c>
      <c r="D34" s="3" t="s">
        <v>3</v>
      </c>
      <c r="E34" s="3" t="s">
        <v>4</v>
      </c>
      <c r="F34" s="3" t="s">
        <v>5</v>
      </c>
      <c r="G34" s="3" t="s">
        <v>6</v>
      </c>
      <c r="H34" s="3" t="s">
        <v>7</v>
      </c>
      <c r="I34" s="3" t="s">
        <v>8</v>
      </c>
      <c r="J34" s="3" t="s">
        <v>9</v>
      </c>
      <c r="K34" s="3" t="s">
        <v>10</v>
      </c>
      <c r="L34" s="3" t="s">
        <v>11</v>
      </c>
    </row>
    <row r="35" spans="1:20" s="8" customFormat="1" ht="15.6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</row>
    <row r="36" spans="1:20" ht="15.6">
      <c r="A36" s="8" t="s">
        <v>12</v>
      </c>
      <c r="B36" s="14">
        <v>11</v>
      </c>
      <c r="C36" s="8" t="s">
        <v>30</v>
      </c>
      <c r="D36" s="8" t="s">
        <v>31</v>
      </c>
      <c r="E36" s="8" t="s">
        <v>25</v>
      </c>
      <c r="F36" s="8" t="s">
        <v>25</v>
      </c>
      <c r="G36" s="8" t="s">
        <v>25</v>
      </c>
      <c r="H36" s="8" t="s">
        <v>25</v>
      </c>
      <c r="I36" s="8" t="s">
        <v>25</v>
      </c>
      <c r="J36" s="8" t="s">
        <v>25</v>
      </c>
      <c r="K36" s="8" t="s">
        <v>25</v>
      </c>
      <c r="L36" s="27">
        <v>7</v>
      </c>
    </row>
    <row r="37" spans="1:20" ht="15.6">
      <c r="A37" s="8" t="s">
        <v>12</v>
      </c>
      <c r="B37" s="14">
        <v>11</v>
      </c>
      <c r="C37" s="8" t="s">
        <v>32</v>
      </c>
      <c r="D37" s="8" t="s">
        <v>33</v>
      </c>
      <c r="E37" s="8" t="s">
        <v>25</v>
      </c>
      <c r="F37" s="8" t="s">
        <v>25</v>
      </c>
      <c r="G37" s="8" t="s">
        <v>25</v>
      </c>
      <c r="H37" s="8" t="s">
        <v>25</v>
      </c>
      <c r="I37" s="8" t="s">
        <v>25</v>
      </c>
      <c r="J37" s="8" t="s">
        <v>25</v>
      </c>
      <c r="K37" s="8" t="s">
        <v>25</v>
      </c>
      <c r="L37" s="27">
        <v>7</v>
      </c>
    </row>
    <row r="38" spans="1:20" ht="15.6">
      <c r="A38" s="8" t="s">
        <v>12</v>
      </c>
      <c r="B38" s="14">
        <v>11</v>
      </c>
      <c r="C38" s="8" t="s">
        <v>36</v>
      </c>
      <c r="D38" s="8" t="s">
        <v>37</v>
      </c>
      <c r="E38" s="8" t="s">
        <v>25</v>
      </c>
      <c r="F38" s="8" t="s">
        <v>25</v>
      </c>
      <c r="G38" s="8" t="s">
        <v>25</v>
      </c>
      <c r="H38" s="8" t="s">
        <v>25</v>
      </c>
      <c r="I38" s="8" t="s">
        <v>25</v>
      </c>
      <c r="J38" s="8" t="s">
        <v>25</v>
      </c>
      <c r="K38" s="8" t="s">
        <v>25</v>
      </c>
      <c r="L38" s="27">
        <v>7</v>
      </c>
    </row>
    <row r="39" spans="1:20" ht="15.6">
      <c r="A39" s="8" t="s">
        <v>12</v>
      </c>
      <c r="B39" s="14">
        <v>11</v>
      </c>
      <c r="C39" s="8" t="s">
        <v>42</v>
      </c>
      <c r="D39" s="8" t="s">
        <v>43</v>
      </c>
      <c r="E39" s="8" t="s">
        <v>25</v>
      </c>
      <c r="F39" s="8" t="s">
        <v>25</v>
      </c>
      <c r="G39" s="8" t="s">
        <v>25</v>
      </c>
      <c r="H39" s="8" t="s">
        <v>25</v>
      </c>
      <c r="I39" s="8" t="s">
        <v>25</v>
      </c>
      <c r="J39" s="8" t="s">
        <v>25</v>
      </c>
      <c r="K39" s="8" t="s">
        <v>25</v>
      </c>
      <c r="L39" s="27">
        <v>7</v>
      </c>
    </row>
    <row r="40" spans="1:20" ht="15.6">
      <c r="A40" s="8" t="s">
        <v>12</v>
      </c>
      <c r="B40" s="14">
        <v>11</v>
      </c>
      <c r="C40" s="8" t="s">
        <v>50</v>
      </c>
      <c r="D40" s="8" t="s">
        <v>51</v>
      </c>
      <c r="E40" s="8" t="s">
        <v>25</v>
      </c>
      <c r="F40" s="8" t="s">
        <v>25</v>
      </c>
      <c r="G40" s="8" t="s">
        <v>25</v>
      </c>
      <c r="H40" s="8" t="s">
        <v>25</v>
      </c>
      <c r="I40" s="8" t="s">
        <v>25</v>
      </c>
      <c r="J40" s="8" t="s">
        <v>25</v>
      </c>
      <c r="K40" s="8"/>
      <c r="L40" s="26">
        <v>6</v>
      </c>
    </row>
    <row r="41" spans="1:20" ht="15.6">
      <c r="A41" s="12" t="s">
        <v>207</v>
      </c>
      <c r="B41" s="13"/>
      <c r="C41" s="12"/>
      <c r="D41" s="12"/>
      <c r="E41" s="12">
        <v>5</v>
      </c>
      <c r="F41" s="12">
        <v>5</v>
      </c>
      <c r="G41" s="12">
        <v>5</v>
      </c>
      <c r="H41" s="12">
        <v>5</v>
      </c>
      <c r="I41" s="12">
        <v>5</v>
      </c>
      <c r="J41" s="12">
        <v>5</v>
      </c>
      <c r="K41" s="12">
        <v>4</v>
      </c>
      <c r="L41" s="13">
        <f>SUM(L36:L40)</f>
        <v>34</v>
      </c>
      <c r="M41" s="7"/>
      <c r="N41" s="8"/>
      <c r="O41" s="8"/>
      <c r="P41" s="8"/>
      <c r="Q41" s="8"/>
      <c r="R41" s="8"/>
      <c r="S41" s="8"/>
      <c r="T41" s="8"/>
    </row>
    <row r="42" spans="1:20" ht="15.6">
      <c r="A42" s="8"/>
      <c r="B42" s="14"/>
      <c r="C42" s="8"/>
      <c r="D42" s="8"/>
      <c r="E42" s="8"/>
      <c r="F42" s="8"/>
      <c r="G42" s="8"/>
      <c r="H42" s="8"/>
      <c r="I42" s="8"/>
      <c r="J42" s="8"/>
      <c r="K42" s="8"/>
      <c r="L42" s="14"/>
    </row>
    <row r="43" spans="1:20" ht="15.6">
      <c r="A43" s="8" t="s">
        <v>12</v>
      </c>
      <c r="B43" s="14">
        <v>12</v>
      </c>
      <c r="C43" s="8" t="s">
        <v>17</v>
      </c>
      <c r="D43" s="8" t="s">
        <v>18</v>
      </c>
      <c r="E43" s="8"/>
      <c r="F43" s="8" t="s">
        <v>25</v>
      </c>
      <c r="G43" s="8"/>
      <c r="H43" s="8"/>
      <c r="I43" s="8" t="s">
        <v>25</v>
      </c>
      <c r="J43" s="8"/>
      <c r="K43" s="8"/>
      <c r="L43" s="25">
        <v>2</v>
      </c>
    </row>
    <row r="44" spans="1:20" ht="15.6">
      <c r="A44" s="8" t="s">
        <v>12</v>
      </c>
      <c r="B44" s="14">
        <v>12</v>
      </c>
      <c r="C44" s="8" t="s">
        <v>19</v>
      </c>
      <c r="D44" s="8" t="s">
        <v>20</v>
      </c>
      <c r="E44" s="8"/>
      <c r="F44" s="8"/>
      <c r="G44" s="8"/>
      <c r="H44" s="8"/>
      <c r="I44" s="8"/>
      <c r="J44" s="8"/>
      <c r="K44" s="8"/>
      <c r="L44" s="24">
        <v>0</v>
      </c>
    </row>
    <row r="45" spans="1:20" ht="15.6">
      <c r="A45" s="8" t="s">
        <v>12</v>
      </c>
      <c r="B45" s="14">
        <v>12</v>
      </c>
      <c r="C45" s="8" t="s">
        <v>26</v>
      </c>
      <c r="D45" s="8" t="s">
        <v>27</v>
      </c>
      <c r="E45" s="8" t="s">
        <v>25</v>
      </c>
      <c r="F45" s="8" t="s">
        <v>25</v>
      </c>
      <c r="G45" s="8" t="s">
        <v>25</v>
      </c>
      <c r="H45" s="8" t="s">
        <v>25</v>
      </c>
      <c r="I45" s="8" t="s">
        <v>25</v>
      </c>
      <c r="J45" s="8" t="s">
        <v>25</v>
      </c>
      <c r="K45" s="8" t="s">
        <v>25</v>
      </c>
      <c r="L45" s="27">
        <v>7</v>
      </c>
    </row>
    <row r="46" spans="1:20" ht="15.6">
      <c r="A46" s="8" t="s">
        <v>12</v>
      </c>
      <c r="B46" s="14">
        <v>12</v>
      </c>
      <c r="C46" s="8" t="s">
        <v>40</v>
      </c>
      <c r="D46" s="8" t="s">
        <v>41</v>
      </c>
      <c r="E46" s="8"/>
      <c r="F46" s="8"/>
      <c r="G46" s="8"/>
      <c r="H46" s="8"/>
      <c r="I46" s="8"/>
      <c r="J46" s="8"/>
      <c r="K46" s="8"/>
      <c r="L46" s="24">
        <v>0</v>
      </c>
    </row>
    <row r="47" spans="1:20" ht="15.6">
      <c r="A47" s="8" t="s">
        <v>12</v>
      </c>
      <c r="B47" s="14">
        <v>12</v>
      </c>
      <c r="C47" s="8" t="s">
        <v>44</v>
      </c>
      <c r="D47" s="8" t="s">
        <v>45</v>
      </c>
      <c r="E47" s="8" t="s">
        <v>25</v>
      </c>
      <c r="F47" s="8" t="s">
        <v>25</v>
      </c>
      <c r="G47" s="8" t="s">
        <v>25</v>
      </c>
      <c r="H47" s="8" t="s">
        <v>25</v>
      </c>
      <c r="I47" s="8"/>
      <c r="J47" s="8" t="s">
        <v>25</v>
      </c>
      <c r="K47" s="8" t="s">
        <v>25</v>
      </c>
      <c r="L47" s="26">
        <v>6</v>
      </c>
    </row>
    <row r="48" spans="1:20" ht="15.6">
      <c r="A48" s="12" t="s">
        <v>208</v>
      </c>
      <c r="B48" s="13"/>
      <c r="C48" s="12"/>
      <c r="D48" s="12"/>
      <c r="E48" s="12">
        <v>2</v>
      </c>
      <c r="F48" s="12">
        <v>3</v>
      </c>
      <c r="G48" s="12">
        <v>2</v>
      </c>
      <c r="H48" s="12">
        <v>2</v>
      </c>
      <c r="I48" s="12">
        <v>2</v>
      </c>
      <c r="J48" s="12">
        <v>2</v>
      </c>
      <c r="K48" s="12">
        <v>2</v>
      </c>
      <c r="L48" s="13">
        <f>SUM(L43:L47)</f>
        <v>15</v>
      </c>
      <c r="M48" s="7"/>
      <c r="N48" s="8"/>
      <c r="O48" s="8"/>
      <c r="P48" s="8"/>
      <c r="Q48" s="8"/>
      <c r="R48" s="8"/>
      <c r="S48" s="8"/>
      <c r="T48" s="8"/>
    </row>
    <row r="49" spans="1:20" ht="15.6">
      <c r="A49" s="8"/>
      <c r="B49" s="14"/>
      <c r="C49" s="8"/>
      <c r="D49" s="8"/>
      <c r="E49" s="8"/>
      <c r="F49" s="8"/>
      <c r="G49" s="8"/>
      <c r="H49" s="8"/>
      <c r="I49" s="8"/>
      <c r="J49" s="8"/>
      <c r="K49" s="8"/>
      <c r="L49" s="14"/>
    </row>
    <row r="50" spans="1:20" ht="15.6">
      <c r="A50" s="8" t="s">
        <v>12</v>
      </c>
      <c r="B50" s="14">
        <v>14</v>
      </c>
      <c r="C50" s="8" t="s">
        <v>13</v>
      </c>
      <c r="D50" s="8" t="s">
        <v>14</v>
      </c>
      <c r="E50" s="8" t="s">
        <v>25</v>
      </c>
      <c r="F50" s="8" t="s">
        <v>25</v>
      </c>
      <c r="G50" s="8"/>
      <c r="H50" s="8"/>
      <c r="I50" s="8" t="s">
        <v>25</v>
      </c>
      <c r="J50" s="8" t="s">
        <v>25</v>
      </c>
      <c r="K50" s="8" t="s">
        <v>25</v>
      </c>
      <c r="L50" s="26">
        <v>5</v>
      </c>
    </row>
    <row r="51" spans="1:20" ht="15.6">
      <c r="A51" s="8" t="s">
        <v>12</v>
      </c>
      <c r="B51" s="14">
        <v>14</v>
      </c>
      <c r="C51" s="8" t="s">
        <v>21</v>
      </c>
      <c r="D51" s="8" t="s">
        <v>22</v>
      </c>
      <c r="E51" s="8"/>
      <c r="F51" s="8"/>
      <c r="G51" s="8"/>
      <c r="H51" s="8"/>
      <c r="I51" s="8"/>
      <c r="J51" s="8"/>
      <c r="K51" s="8"/>
      <c r="L51" s="24">
        <v>0</v>
      </c>
    </row>
    <row r="52" spans="1:20" ht="15.6">
      <c r="A52" s="8" t="s">
        <v>12</v>
      </c>
      <c r="B52" s="14">
        <v>14</v>
      </c>
      <c r="C52" s="8" t="s">
        <v>23</v>
      </c>
      <c r="D52" s="8" t="s">
        <v>24</v>
      </c>
      <c r="E52" s="8" t="s">
        <v>25</v>
      </c>
      <c r="F52" s="8" t="s">
        <v>25</v>
      </c>
      <c r="G52" s="8" t="s">
        <v>25</v>
      </c>
      <c r="H52" s="8"/>
      <c r="I52" s="8"/>
      <c r="J52" s="8" t="s">
        <v>25</v>
      </c>
      <c r="K52" s="8"/>
      <c r="L52" s="26">
        <v>4</v>
      </c>
    </row>
    <row r="53" spans="1:20" ht="15.6">
      <c r="A53" s="8" t="s">
        <v>12</v>
      </c>
      <c r="B53" s="14">
        <v>14</v>
      </c>
      <c r="C53" s="8" t="s">
        <v>48</v>
      </c>
      <c r="D53" s="8" t="s">
        <v>49</v>
      </c>
      <c r="E53" s="8"/>
      <c r="F53" s="8"/>
      <c r="G53" s="8"/>
      <c r="H53" s="8"/>
      <c r="I53" s="8"/>
      <c r="J53" s="8"/>
      <c r="K53" s="8"/>
      <c r="L53" s="24">
        <v>0</v>
      </c>
    </row>
    <row r="54" spans="1:20" ht="15.6">
      <c r="A54" s="12" t="s">
        <v>209</v>
      </c>
      <c r="B54" s="13"/>
      <c r="C54" s="12"/>
      <c r="D54" s="12"/>
      <c r="E54" s="12">
        <v>2</v>
      </c>
      <c r="F54" s="12">
        <v>2</v>
      </c>
      <c r="G54" s="12">
        <v>1</v>
      </c>
      <c r="H54" s="12">
        <v>0</v>
      </c>
      <c r="I54" s="12">
        <v>1</v>
      </c>
      <c r="J54" s="12">
        <v>2</v>
      </c>
      <c r="K54" s="12">
        <v>1</v>
      </c>
      <c r="L54" s="13">
        <f>SUM(L49:L53)</f>
        <v>9</v>
      </c>
      <c r="M54" s="7"/>
      <c r="N54" s="8"/>
      <c r="O54" s="8"/>
      <c r="P54" s="8"/>
      <c r="Q54" s="8"/>
      <c r="R54" s="8"/>
      <c r="S54" s="8"/>
      <c r="T54" s="8"/>
    </row>
    <row r="55" spans="1:20" ht="15.6">
      <c r="A55" s="8"/>
      <c r="B55" s="14"/>
      <c r="C55" s="8"/>
      <c r="D55" s="8"/>
      <c r="E55" s="8"/>
      <c r="F55" s="8"/>
      <c r="G55" s="8"/>
      <c r="H55" s="8"/>
      <c r="I55" s="8"/>
      <c r="J55" s="8"/>
      <c r="K55" s="8"/>
      <c r="L55" s="14"/>
    </row>
    <row r="56" spans="1:20" ht="15.6">
      <c r="A56" s="8" t="s">
        <v>12</v>
      </c>
      <c r="B56" s="14">
        <v>18</v>
      </c>
      <c r="C56" s="8" t="s">
        <v>15</v>
      </c>
      <c r="D56" s="8" t="s">
        <v>16</v>
      </c>
      <c r="E56" s="8" t="s">
        <v>25</v>
      </c>
      <c r="F56" s="8" t="s">
        <v>25</v>
      </c>
      <c r="G56" s="8" t="s">
        <v>25</v>
      </c>
      <c r="H56" s="8" t="s">
        <v>25</v>
      </c>
      <c r="I56" s="8" t="s">
        <v>25</v>
      </c>
      <c r="J56" s="8" t="s">
        <v>25</v>
      </c>
      <c r="K56" s="8" t="s">
        <v>25</v>
      </c>
      <c r="L56" s="27">
        <v>7</v>
      </c>
    </row>
    <row r="57" spans="1:20" ht="15.6">
      <c r="A57" s="8" t="s">
        <v>12</v>
      </c>
      <c r="B57" s="14">
        <v>18</v>
      </c>
      <c r="C57" s="8" t="s">
        <v>28</v>
      </c>
      <c r="D57" s="8" t="s">
        <v>29</v>
      </c>
      <c r="E57" s="8" t="s">
        <v>25</v>
      </c>
      <c r="F57" s="8" t="s">
        <v>25</v>
      </c>
      <c r="G57" s="8" t="s">
        <v>25</v>
      </c>
      <c r="H57" s="8" t="s">
        <v>25</v>
      </c>
      <c r="I57" s="8" t="s">
        <v>25</v>
      </c>
      <c r="J57" s="8" t="s">
        <v>25</v>
      </c>
      <c r="K57" s="8" t="s">
        <v>25</v>
      </c>
      <c r="L57" s="27">
        <v>7</v>
      </c>
    </row>
    <row r="58" spans="1:20" ht="15.6">
      <c r="A58" s="8" t="s">
        <v>12</v>
      </c>
      <c r="B58" s="14">
        <v>18</v>
      </c>
      <c r="C58" s="8" t="s">
        <v>34</v>
      </c>
      <c r="D58" s="8" t="s">
        <v>35</v>
      </c>
      <c r="E58" s="8" t="s">
        <v>25</v>
      </c>
      <c r="F58" s="8"/>
      <c r="G58" s="8" t="s">
        <v>25</v>
      </c>
      <c r="H58" s="8" t="s">
        <v>25</v>
      </c>
      <c r="I58" s="8" t="s">
        <v>25</v>
      </c>
      <c r="J58" s="8" t="s">
        <v>25</v>
      </c>
      <c r="K58" s="8" t="s">
        <v>25</v>
      </c>
      <c r="L58" s="26">
        <v>6</v>
      </c>
    </row>
    <row r="59" spans="1:20" ht="15.6">
      <c r="A59" s="8" t="s">
        <v>12</v>
      </c>
      <c r="B59" s="14">
        <v>18</v>
      </c>
      <c r="C59" s="8" t="s">
        <v>38</v>
      </c>
      <c r="D59" s="8" t="s">
        <v>39</v>
      </c>
      <c r="E59" s="8" t="s">
        <v>25</v>
      </c>
      <c r="F59" s="8" t="s">
        <v>25</v>
      </c>
      <c r="G59" s="8" t="s">
        <v>25</v>
      </c>
      <c r="H59" s="8"/>
      <c r="I59" s="8" t="s">
        <v>25</v>
      </c>
      <c r="J59" s="8" t="s">
        <v>25</v>
      </c>
      <c r="K59" s="8"/>
      <c r="L59" s="26">
        <v>5</v>
      </c>
    </row>
    <row r="60" spans="1:20" ht="15.6">
      <c r="A60" s="8" t="s">
        <v>12</v>
      </c>
      <c r="B60" s="14">
        <v>18</v>
      </c>
      <c r="C60" s="8" t="s">
        <v>46</v>
      </c>
      <c r="D60" s="8" t="s">
        <v>47</v>
      </c>
      <c r="E60" s="8" t="s">
        <v>25</v>
      </c>
      <c r="F60" s="8" t="s">
        <v>25</v>
      </c>
      <c r="G60" s="8" t="s">
        <v>25</v>
      </c>
      <c r="H60" s="8"/>
      <c r="I60" s="8" t="s">
        <v>25</v>
      </c>
      <c r="J60" s="8" t="s">
        <v>25</v>
      </c>
      <c r="K60" s="8" t="s">
        <v>25</v>
      </c>
      <c r="L60" s="26">
        <v>6</v>
      </c>
    </row>
    <row r="61" spans="1:20" ht="15.6">
      <c r="A61" s="8" t="s">
        <v>12</v>
      </c>
      <c r="B61" s="14">
        <v>18</v>
      </c>
      <c r="C61" s="8" t="s">
        <v>52</v>
      </c>
      <c r="D61" s="8" t="s">
        <v>53</v>
      </c>
      <c r="E61" s="8"/>
      <c r="F61" s="8"/>
      <c r="G61" s="8"/>
      <c r="H61" s="8"/>
      <c r="I61" s="8"/>
      <c r="J61" s="8"/>
      <c r="K61" s="8"/>
      <c r="L61" s="24">
        <v>0</v>
      </c>
    </row>
    <row r="62" spans="1:20" ht="15.6">
      <c r="A62" s="12" t="s">
        <v>210</v>
      </c>
      <c r="B62" s="13"/>
      <c r="C62" s="12"/>
      <c r="D62" s="12"/>
      <c r="E62" s="12">
        <v>5</v>
      </c>
      <c r="F62" s="12">
        <v>4</v>
      </c>
      <c r="G62" s="12">
        <v>5</v>
      </c>
      <c r="H62" s="12">
        <v>3</v>
      </c>
      <c r="I62" s="12">
        <v>5</v>
      </c>
      <c r="J62" s="12">
        <v>5</v>
      </c>
      <c r="K62" s="12">
        <v>4</v>
      </c>
      <c r="L62" s="13">
        <f>SUM(L56:L61)</f>
        <v>31</v>
      </c>
    </row>
    <row r="63" spans="1:20" ht="15.6">
      <c r="A63" s="8"/>
      <c r="B63" s="14"/>
      <c r="C63" s="8"/>
      <c r="D63" s="8"/>
      <c r="E63" s="8"/>
      <c r="F63" s="8"/>
      <c r="G63" s="8"/>
      <c r="H63" s="8"/>
      <c r="I63" s="8"/>
      <c r="J63" s="8"/>
      <c r="K63" s="8"/>
      <c r="L63" s="14"/>
    </row>
    <row r="64" spans="1:20" ht="15.6">
      <c r="A64" s="15" t="s">
        <v>211</v>
      </c>
      <c r="B64" s="16"/>
      <c r="C64" s="15"/>
      <c r="D64" s="15"/>
      <c r="E64" s="15">
        <f>SUM(E41+E48+E54+E62)</f>
        <v>14</v>
      </c>
      <c r="F64" s="15">
        <f>SUM(F41+F48+F54+F62)</f>
        <v>14</v>
      </c>
      <c r="G64" s="15">
        <f>SUM(G41+G48+G54+G62)</f>
        <v>13</v>
      </c>
      <c r="H64" s="15">
        <f>SUM(H41+H48+H54+H62)</f>
        <v>10</v>
      </c>
      <c r="I64" s="15">
        <f>SUM(I41+I48+I54+I62)</f>
        <v>13</v>
      </c>
      <c r="J64" s="15">
        <f>SUM(J41+J48+J54+J62)</f>
        <v>14</v>
      </c>
      <c r="K64" s="15">
        <f>SUM(K41+K48+K54+K62)</f>
        <v>11</v>
      </c>
      <c r="L64" s="15">
        <f>SUM(L41+L48+L54+L62)</f>
        <v>89</v>
      </c>
    </row>
    <row r="65" spans="1:20" ht="15.6">
      <c r="A65" s="8"/>
      <c r="B65" s="14"/>
      <c r="C65" s="8"/>
      <c r="D65" s="8"/>
      <c r="E65" s="8"/>
      <c r="F65" s="8"/>
      <c r="G65" s="8"/>
      <c r="H65" s="8"/>
      <c r="I65" s="8"/>
      <c r="J65" s="8"/>
      <c r="K65" s="8"/>
      <c r="L65" s="14"/>
    </row>
    <row r="66" spans="1:20" ht="15.6">
      <c r="A66" s="8"/>
      <c r="B66" s="14"/>
      <c r="C66" s="8"/>
      <c r="D66" s="8"/>
      <c r="E66" s="8"/>
      <c r="F66" s="8"/>
      <c r="G66" s="8"/>
      <c r="H66" s="8"/>
      <c r="I66" s="8"/>
      <c r="J66" s="8"/>
      <c r="K66" s="8"/>
      <c r="L66" s="14"/>
    </row>
    <row r="67" spans="1:20" ht="15.6">
      <c r="A67" s="3" t="s">
        <v>0</v>
      </c>
      <c r="B67" s="3" t="s">
        <v>1</v>
      </c>
      <c r="C67" s="3" t="s">
        <v>2</v>
      </c>
      <c r="D67" s="3" t="s">
        <v>3</v>
      </c>
      <c r="E67" s="3" t="s">
        <v>4</v>
      </c>
      <c r="F67" s="3" t="s">
        <v>5</v>
      </c>
      <c r="G67" s="3" t="s">
        <v>6</v>
      </c>
      <c r="H67" s="3" t="s">
        <v>7</v>
      </c>
      <c r="I67" s="3" t="s">
        <v>8</v>
      </c>
      <c r="J67" s="3" t="s">
        <v>9</v>
      </c>
      <c r="K67" s="3" t="s">
        <v>10</v>
      </c>
      <c r="L67" s="3" t="s">
        <v>11</v>
      </c>
    </row>
    <row r="68" spans="1:20" ht="15.6">
      <c r="A68" s="8" t="s">
        <v>54</v>
      </c>
      <c r="B68" s="14">
        <v>21</v>
      </c>
      <c r="C68" s="8" t="s">
        <v>87</v>
      </c>
      <c r="D68" s="8" t="s">
        <v>88</v>
      </c>
      <c r="E68" s="8" t="s">
        <v>25</v>
      </c>
      <c r="F68" s="8" t="s">
        <v>25</v>
      </c>
      <c r="G68" s="8" t="s">
        <v>25</v>
      </c>
      <c r="H68" s="8" t="s">
        <v>25</v>
      </c>
      <c r="I68" s="8" t="s">
        <v>25</v>
      </c>
      <c r="J68" s="8" t="s">
        <v>25</v>
      </c>
      <c r="K68" s="8" t="s">
        <v>25</v>
      </c>
      <c r="L68" s="27">
        <v>7</v>
      </c>
    </row>
    <row r="69" spans="1:20" ht="15.6">
      <c r="A69" s="8" t="s">
        <v>54</v>
      </c>
      <c r="B69" s="14">
        <v>21</v>
      </c>
      <c r="C69" s="8" t="s">
        <v>100</v>
      </c>
      <c r="D69" s="8" t="s">
        <v>101</v>
      </c>
      <c r="E69" s="8" t="s">
        <v>25</v>
      </c>
      <c r="F69" s="8" t="s">
        <v>25</v>
      </c>
      <c r="G69" s="8" t="s">
        <v>25</v>
      </c>
      <c r="H69" s="8" t="s">
        <v>25</v>
      </c>
      <c r="I69" s="8" t="s">
        <v>25</v>
      </c>
      <c r="J69" s="8" t="s">
        <v>25</v>
      </c>
      <c r="K69" s="8" t="s">
        <v>25</v>
      </c>
      <c r="L69" s="27">
        <v>7</v>
      </c>
    </row>
    <row r="70" spans="1:20" ht="15.6">
      <c r="A70" s="8" t="s">
        <v>54</v>
      </c>
      <c r="B70" s="14">
        <v>21</v>
      </c>
      <c r="C70" s="8" t="s">
        <v>108</v>
      </c>
      <c r="D70" s="8" t="s">
        <v>109</v>
      </c>
      <c r="E70" s="8" t="s">
        <v>25</v>
      </c>
      <c r="F70" s="8"/>
      <c r="G70" s="8"/>
      <c r="H70" s="8" t="s">
        <v>25</v>
      </c>
      <c r="I70" s="8" t="s">
        <v>25</v>
      </c>
      <c r="J70" s="8"/>
      <c r="K70" s="8"/>
      <c r="L70" s="25">
        <v>3</v>
      </c>
    </row>
    <row r="71" spans="1:20" ht="15.6">
      <c r="A71" s="8" t="s">
        <v>54</v>
      </c>
      <c r="B71" s="14">
        <v>21</v>
      </c>
      <c r="C71" s="8" t="s">
        <v>114</v>
      </c>
      <c r="D71" s="8" t="s">
        <v>115</v>
      </c>
      <c r="E71" s="8" t="s">
        <v>25</v>
      </c>
      <c r="F71" s="8" t="s">
        <v>25</v>
      </c>
      <c r="G71" s="8"/>
      <c r="H71" s="8" t="s">
        <v>25</v>
      </c>
      <c r="I71" s="8"/>
      <c r="J71" s="8" t="s">
        <v>25</v>
      </c>
      <c r="K71" s="8" t="s">
        <v>25</v>
      </c>
      <c r="L71" s="26">
        <v>5</v>
      </c>
    </row>
    <row r="72" spans="1:20" s="18" customFormat="1" ht="15.6">
      <c r="A72" s="12" t="s">
        <v>212</v>
      </c>
      <c r="B72" s="13"/>
      <c r="C72" s="12"/>
      <c r="D72" s="12"/>
      <c r="E72" s="12">
        <v>4</v>
      </c>
      <c r="F72" s="12">
        <v>3</v>
      </c>
      <c r="G72" s="12">
        <v>2</v>
      </c>
      <c r="H72" s="12">
        <v>4</v>
      </c>
      <c r="I72" s="12">
        <v>3</v>
      </c>
      <c r="J72" s="12">
        <v>3</v>
      </c>
      <c r="K72" s="12">
        <v>3</v>
      </c>
      <c r="L72" s="13">
        <f>SUM(L68:L71)</f>
        <v>22</v>
      </c>
      <c r="M72" s="17"/>
      <c r="N72" s="12"/>
      <c r="O72" s="12"/>
      <c r="P72" s="12"/>
      <c r="Q72" s="12"/>
      <c r="R72" s="12"/>
      <c r="S72" s="12"/>
      <c r="T72" s="12"/>
    </row>
    <row r="73" spans="1:20" ht="15.6">
      <c r="A73" s="8"/>
      <c r="B73" s="14"/>
      <c r="C73" s="8"/>
      <c r="D73" s="8"/>
      <c r="E73" s="8"/>
      <c r="F73" s="8"/>
      <c r="G73" s="8"/>
      <c r="H73" s="8"/>
      <c r="I73" s="8"/>
      <c r="J73" s="8"/>
      <c r="K73" s="8"/>
      <c r="L73" s="14"/>
    </row>
    <row r="74" spans="1:20" ht="15.6">
      <c r="A74" s="8" t="s">
        <v>54</v>
      </c>
      <c r="B74" s="14">
        <v>22</v>
      </c>
      <c r="C74" s="8" t="s">
        <v>61</v>
      </c>
      <c r="D74" s="8" t="s">
        <v>62</v>
      </c>
      <c r="E74" s="8"/>
      <c r="F74" s="8" t="s">
        <v>25</v>
      </c>
      <c r="G74" s="8"/>
      <c r="H74" s="8"/>
      <c r="I74" s="8"/>
      <c r="J74" s="8" t="s">
        <v>25</v>
      </c>
      <c r="K74" s="8"/>
      <c r="L74" s="25">
        <v>2</v>
      </c>
    </row>
    <row r="75" spans="1:20" ht="15.6">
      <c r="A75" s="8" t="s">
        <v>54</v>
      </c>
      <c r="B75" s="14">
        <v>22</v>
      </c>
      <c r="C75" s="8" t="s">
        <v>63</v>
      </c>
      <c r="D75" s="8" t="s">
        <v>64</v>
      </c>
      <c r="E75" s="8" t="s">
        <v>25</v>
      </c>
      <c r="F75" s="8" t="s">
        <v>25</v>
      </c>
      <c r="G75" s="8" t="s">
        <v>25</v>
      </c>
      <c r="H75" s="8"/>
      <c r="I75" s="8" t="s">
        <v>25</v>
      </c>
      <c r="J75" s="8" t="s">
        <v>25</v>
      </c>
      <c r="K75" s="8"/>
      <c r="L75" s="26">
        <v>5</v>
      </c>
    </row>
    <row r="76" spans="1:20" ht="15.6">
      <c r="A76" s="8" t="s">
        <v>54</v>
      </c>
      <c r="B76" s="14">
        <v>22</v>
      </c>
      <c r="C76" s="8" t="s">
        <v>65</v>
      </c>
      <c r="D76" s="8" t="s">
        <v>66</v>
      </c>
      <c r="E76" s="8" t="s">
        <v>25</v>
      </c>
      <c r="F76" s="8" t="s">
        <v>25</v>
      </c>
      <c r="G76" s="8"/>
      <c r="H76" s="8" t="s">
        <v>25</v>
      </c>
      <c r="I76" s="8"/>
      <c r="J76" s="8" t="s">
        <v>25</v>
      </c>
      <c r="K76" s="8" t="s">
        <v>25</v>
      </c>
      <c r="L76" s="26">
        <v>5</v>
      </c>
    </row>
    <row r="77" spans="1:20" ht="15.6">
      <c r="A77" s="8" t="s">
        <v>54</v>
      </c>
      <c r="B77" s="14">
        <v>22</v>
      </c>
      <c r="C77" s="8" t="s">
        <v>67</v>
      </c>
      <c r="D77" s="8" t="s">
        <v>68</v>
      </c>
      <c r="E77" s="8"/>
      <c r="F77" s="8"/>
      <c r="G77" s="8" t="s">
        <v>25</v>
      </c>
      <c r="H77" s="8"/>
      <c r="I77" s="8"/>
      <c r="J77" s="8"/>
      <c r="K77" s="8"/>
      <c r="L77" s="25">
        <v>1</v>
      </c>
    </row>
    <row r="78" spans="1:20" ht="15.6">
      <c r="A78" s="8" t="s">
        <v>54</v>
      </c>
      <c r="B78" s="14">
        <v>22</v>
      </c>
      <c r="C78" s="8" t="s">
        <v>104</v>
      </c>
      <c r="D78" s="8" t="s">
        <v>105</v>
      </c>
      <c r="E78" s="8"/>
      <c r="F78" s="8"/>
      <c r="G78" s="8"/>
      <c r="H78" s="8"/>
      <c r="I78" s="8"/>
      <c r="J78" s="8"/>
      <c r="K78" s="8"/>
      <c r="L78" s="24">
        <v>0</v>
      </c>
    </row>
    <row r="79" spans="1:20" s="18" customFormat="1" ht="15.6">
      <c r="A79" s="12" t="s">
        <v>213</v>
      </c>
      <c r="B79" s="13"/>
      <c r="C79" s="12"/>
      <c r="D79" s="12"/>
      <c r="E79" s="12">
        <v>2</v>
      </c>
      <c r="F79" s="12">
        <v>3</v>
      </c>
      <c r="G79" s="12">
        <v>2</v>
      </c>
      <c r="H79" s="12">
        <v>1</v>
      </c>
      <c r="I79" s="12">
        <v>1</v>
      </c>
      <c r="J79" s="12">
        <v>3</v>
      </c>
      <c r="K79" s="12">
        <v>1</v>
      </c>
      <c r="L79" s="13">
        <f>SUM(L74:L78)</f>
        <v>13</v>
      </c>
      <c r="M79" s="17"/>
      <c r="N79" s="12"/>
      <c r="O79" s="12"/>
      <c r="P79" s="12"/>
      <c r="Q79" s="12"/>
      <c r="R79" s="12"/>
      <c r="S79" s="12"/>
      <c r="T79" s="12"/>
    </row>
    <row r="80" spans="1:20" ht="15.6">
      <c r="A80" s="8"/>
      <c r="B80" s="14"/>
      <c r="C80" s="8"/>
      <c r="D80" s="8"/>
      <c r="E80" s="8"/>
      <c r="F80" s="8"/>
      <c r="G80" s="8"/>
      <c r="H80" s="8"/>
      <c r="I80" s="8"/>
      <c r="J80" s="8"/>
      <c r="K80" s="8"/>
      <c r="L80" s="14"/>
    </row>
    <row r="81" spans="1:20" ht="15.6">
      <c r="A81" s="8" t="s">
        <v>54</v>
      </c>
      <c r="B81" s="14">
        <v>23</v>
      </c>
      <c r="C81" s="8" t="s">
        <v>57</v>
      </c>
      <c r="D81" s="8" t="s">
        <v>58</v>
      </c>
      <c r="E81" s="8" t="s">
        <v>25</v>
      </c>
      <c r="F81" s="8" t="s">
        <v>25</v>
      </c>
      <c r="G81" s="8" t="s">
        <v>25</v>
      </c>
      <c r="H81" s="8"/>
      <c r="I81" s="8" t="s">
        <v>25</v>
      </c>
      <c r="J81" s="8" t="s">
        <v>25</v>
      </c>
      <c r="K81" s="8" t="s">
        <v>25</v>
      </c>
      <c r="L81" s="26">
        <v>6</v>
      </c>
    </row>
    <row r="82" spans="1:20" ht="15.6">
      <c r="A82" s="8" t="s">
        <v>54</v>
      </c>
      <c r="B82" s="14">
        <v>23</v>
      </c>
      <c r="C82" s="8" t="s">
        <v>59</v>
      </c>
      <c r="D82" s="8" t="s">
        <v>60</v>
      </c>
      <c r="E82" s="8"/>
      <c r="F82" s="8" t="s">
        <v>25</v>
      </c>
      <c r="G82" s="8" t="s">
        <v>25</v>
      </c>
      <c r="H82" s="8" t="s">
        <v>25</v>
      </c>
      <c r="I82" s="8" t="s">
        <v>25</v>
      </c>
      <c r="J82" s="8" t="s">
        <v>25</v>
      </c>
      <c r="K82" s="8" t="s">
        <v>25</v>
      </c>
      <c r="L82" s="26">
        <v>6</v>
      </c>
    </row>
    <row r="83" spans="1:20" ht="15.6">
      <c r="A83" s="8" t="s">
        <v>54</v>
      </c>
      <c r="B83" s="14">
        <v>23</v>
      </c>
      <c r="C83" s="8" t="s">
        <v>69</v>
      </c>
      <c r="D83" s="8" t="s">
        <v>70</v>
      </c>
      <c r="E83" s="8" t="s">
        <v>25</v>
      </c>
      <c r="F83" s="8" t="s">
        <v>25</v>
      </c>
      <c r="G83" s="8" t="s">
        <v>25</v>
      </c>
      <c r="H83" s="8"/>
      <c r="I83" s="8" t="s">
        <v>25</v>
      </c>
      <c r="J83" s="8" t="s">
        <v>25</v>
      </c>
      <c r="K83" s="8" t="s">
        <v>25</v>
      </c>
      <c r="L83" s="26">
        <v>6</v>
      </c>
    </row>
    <row r="84" spans="1:20" ht="15.6">
      <c r="A84" s="8" t="s">
        <v>54</v>
      </c>
      <c r="B84" s="14">
        <v>23</v>
      </c>
      <c r="C84" s="8" t="s">
        <v>71</v>
      </c>
      <c r="D84" s="8" t="s">
        <v>72</v>
      </c>
      <c r="E84" s="8" t="s">
        <v>25</v>
      </c>
      <c r="F84" s="8"/>
      <c r="G84" s="8" t="s">
        <v>25</v>
      </c>
      <c r="H84" s="8" t="s">
        <v>25</v>
      </c>
      <c r="I84" s="8" t="s">
        <v>25</v>
      </c>
      <c r="J84" s="8" t="s">
        <v>25</v>
      </c>
      <c r="K84" s="8"/>
      <c r="L84" s="26">
        <v>5</v>
      </c>
    </row>
    <row r="85" spans="1:20" s="18" customFormat="1" ht="15.6">
      <c r="A85" s="12" t="s">
        <v>214</v>
      </c>
      <c r="B85" s="13"/>
      <c r="C85" s="12"/>
      <c r="D85" s="12"/>
      <c r="E85" s="12">
        <v>3</v>
      </c>
      <c r="F85" s="12">
        <v>3</v>
      </c>
      <c r="G85" s="12">
        <v>4</v>
      </c>
      <c r="H85" s="12">
        <v>2</v>
      </c>
      <c r="I85" s="12">
        <v>4</v>
      </c>
      <c r="J85" s="12">
        <v>4</v>
      </c>
      <c r="K85" s="12">
        <v>3</v>
      </c>
      <c r="L85" s="13">
        <f>SUM(L81:L84)</f>
        <v>23</v>
      </c>
      <c r="M85" s="17"/>
      <c r="N85" s="12"/>
      <c r="O85" s="12"/>
      <c r="P85" s="12"/>
      <c r="Q85" s="12"/>
      <c r="R85" s="12"/>
      <c r="S85" s="12"/>
      <c r="T85" s="12"/>
    </row>
    <row r="86" spans="1:20" ht="15.6">
      <c r="A86" s="8"/>
      <c r="B86" s="14"/>
      <c r="C86" s="8"/>
      <c r="D86" s="8"/>
      <c r="E86" s="8"/>
      <c r="F86" s="8"/>
      <c r="G86" s="8"/>
      <c r="H86" s="8"/>
      <c r="I86" s="8"/>
      <c r="J86" s="8"/>
      <c r="K86" s="8"/>
      <c r="L86" s="14"/>
    </row>
    <row r="87" spans="1:20" ht="15.6">
      <c r="A87" s="8" t="s">
        <v>54</v>
      </c>
      <c r="B87" s="14">
        <v>24</v>
      </c>
      <c r="C87" s="8" t="s">
        <v>55</v>
      </c>
      <c r="D87" s="8" t="s">
        <v>56</v>
      </c>
      <c r="E87" s="8" t="s">
        <v>25</v>
      </c>
      <c r="F87" s="8" t="s">
        <v>25</v>
      </c>
      <c r="G87" s="8" t="s">
        <v>25</v>
      </c>
      <c r="H87" s="8" t="s">
        <v>25</v>
      </c>
      <c r="I87" s="8" t="s">
        <v>25</v>
      </c>
      <c r="J87" s="8" t="s">
        <v>25</v>
      </c>
      <c r="K87" s="8" t="s">
        <v>25</v>
      </c>
      <c r="L87" s="27">
        <v>7</v>
      </c>
    </row>
    <row r="88" spans="1:20" ht="15.6">
      <c r="A88" s="8" t="s">
        <v>54</v>
      </c>
      <c r="B88" s="14">
        <v>24</v>
      </c>
      <c r="C88" s="8" t="s">
        <v>73</v>
      </c>
      <c r="D88" s="8" t="s">
        <v>74</v>
      </c>
      <c r="E88" s="8" t="s">
        <v>25</v>
      </c>
      <c r="F88" s="8" t="s">
        <v>25</v>
      </c>
      <c r="G88" s="8" t="s">
        <v>25</v>
      </c>
      <c r="H88" s="8"/>
      <c r="I88" s="8"/>
      <c r="J88" s="8"/>
      <c r="K88" s="8"/>
      <c r="L88" s="25">
        <v>3</v>
      </c>
    </row>
    <row r="89" spans="1:20" ht="15.6">
      <c r="A89" s="8" t="s">
        <v>54</v>
      </c>
      <c r="B89" s="14">
        <v>24</v>
      </c>
      <c r="C89" s="8" t="s">
        <v>77</v>
      </c>
      <c r="D89" s="8" t="s">
        <v>78</v>
      </c>
      <c r="E89" s="8" t="s">
        <v>25</v>
      </c>
      <c r="F89" s="8" t="s">
        <v>25</v>
      </c>
      <c r="G89" s="8" t="s">
        <v>25</v>
      </c>
      <c r="H89" s="8" t="s">
        <v>25</v>
      </c>
      <c r="I89" s="8" t="s">
        <v>25</v>
      </c>
      <c r="J89" s="8" t="s">
        <v>25</v>
      </c>
      <c r="K89" s="8" t="s">
        <v>25</v>
      </c>
      <c r="L89" s="27">
        <v>7</v>
      </c>
    </row>
    <row r="90" spans="1:20" ht="15.6">
      <c r="A90" s="8" t="s">
        <v>54</v>
      </c>
      <c r="B90" s="14">
        <v>24</v>
      </c>
      <c r="C90" s="8" t="s">
        <v>79</v>
      </c>
      <c r="D90" s="8" t="s">
        <v>80</v>
      </c>
      <c r="E90" s="8" t="s">
        <v>25</v>
      </c>
      <c r="F90" s="8" t="s">
        <v>25</v>
      </c>
      <c r="G90" s="8" t="s">
        <v>25</v>
      </c>
      <c r="H90" s="8" t="s">
        <v>25</v>
      </c>
      <c r="I90" s="8" t="s">
        <v>25</v>
      </c>
      <c r="J90" s="8" t="s">
        <v>25</v>
      </c>
      <c r="K90" s="8" t="s">
        <v>25</v>
      </c>
      <c r="L90" s="27">
        <v>7</v>
      </c>
    </row>
    <row r="91" spans="1:20" ht="15.6">
      <c r="A91" s="8" t="s">
        <v>54</v>
      </c>
      <c r="B91" s="14">
        <v>24</v>
      </c>
      <c r="C91" s="8" t="s">
        <v>85</v>
      </c>
      <c r="D91" s="8" t="s">
        <v>86</v>
      </c>
      <c r="E91" s="8"/>
      <c r="F91" s="8" t="s">
        <v>25</v>
      </c>
      <c r="G91" s="8"/>
      <c r="H91" s="8"/>
      <c r="I91" s="8"/>
      <c r="J91" s="8" t="s">
        <v>25</v>
      </c>
      <c r="K91" s="8"/>
      <c r="L91" s="25">
        <v>2</v>
      </c>
    </row>
    <row r="92" spans="1:20" s="18" customFormat="1" ht="15.6">
      <c r="A92" s="12" t="s">
        <v>215</v>
      </c>
      <c r="B92" s="13"/>
      <c r="C92" s="12"/>
      <c r="D92" s="12"/>
      <c r="E92" s="12">
        <v>4</v>
      </c>
      <c r="F92" s="12">
        <v>5</v>
      </c>
      <c r="G92" s="12">
        <v>4</v>
      </c>
      <c r="H92" s="12">
        <v>3</v>
      </c>
      <c r="I92" s="12">
        <v>3</v>
      </c>
      <c r="J92" s="12">
        <v>4</v>
      </c>
      <c r="K92" s="12">
        <v>3</v>
      </c>
      <c r="L92" s="13">
        <f>SUM(L87:L91)</f>
        <v>26</v>
      </c>
      <c r="M92" s="17"/>
      <c r="N92" s="12"/>
      <c r="O92" s="12"/>
      <c r="P92" s="12"/>
      <c r="Q92" s="12"/>
      <c r="R92" s="12"/>
      <c r="S92" s="12"/>
      <c r="T92" s="12"/>
    </row>
    <row r="93" spans="1:20" ht="15.6">
      <c r="A93" s="8"/>
      <c r="B93" s="14"/>
      <c r="C93" s="8"/>
      <c r="D93" s="8"/>
      <c r="E93" s="8"/>
      <c r="F93" s="8"/>
      <c r="G93" s="8"/>
      <c r="H93" s="8"/>
      <c r="I93" s="8"/>
      <c r="J93" s="8"/>
      <c r="K93" s="8"/>
      <c r="L93" s="14"/>
    </row>
    <row r="94" spans="1:20" ht="15.6">
      <c r="A94" s="8" t="s">
        <v>54</v>
      </c>
      <c r="B94" s="14">
        <v>25</v>
      </c>
      <c r="C94" s="8" t="s">
        <v>90</v>
      </c>
      <c r="D94" s="8" t="s">
        <v>91</v>
      </c>
      <c r="E94" s="8" t="s">
        <v>25</v>
      </c>
      <c r="F94" s="8" t="s">
        <v>25</v>
      </c>
      <c r="G94" s="8" t="s">
        <v>25</v>
      </c>
      <c r="H94" s="8" t="s">
        <v>25</v>
      </c>
      <c r="I94" s="8" t="s">
        <v>25</v>
      </c>
      <c r="J94" s="8" t="s">
        <v>25</v>
      </c>
      <c r="K94" s="8" t="s">
        <v>25</v>
      </c>
      <c r="L94" s="27">
        <v>7</v>
      </c>
    </row>
    <row r="95" spans="1:20" ht="15.6">
      <c r="A95" s="8" t="s">
        <v>54</v>
      </c>
      <c r="B95" s="14">
        <v>25</v>
      </c>
      <c r="C95" s="8" t="s">
        <v>96</v>
      </c>
      <c r="D95" s="8" t="s">
        <v>97</v>
      </c>
      <c r="E95" s="8" t="s">
        <v>25</v>
      </c>
      <c r="F95" s="8"/>
      <c r="G95" s="8" t="s">
        <v>25</v>
      </c>
      <c r="H95" s="8"/>
      <c r="I95" s="8" t="s">
        <v>25</v>
      </c>
      <c r="J95" s="8"/>
      <c r="K95" s="8" t="s">
        <v>25</v>
      </c>
      <c r="L95" s="26">
        <v>4</v>
      </c>
    </row>
    <row r="96" spans="1:20" ht="15.6">
      <c r="A96" s="8" t="s">
        <v>54</v>
      </c>
      <c r="B96" s="14">
        <v>25</v>
      </c>
      <c r="C96" s="8" t="s">
        <v>98</v>
      </c>
      <c r="D96" s="8" t="s">
        <v>99</v>
      </c>
      <c r="E96" s="8"/>
      <c r="F96" s="8" t="s">
        <v>25</v>
      </c>
      <c r="G96" s="8" t="s">
        <v>25</v>
      </c>
      <c r="H96" s="8" t="s">
        <v>25</v>
      </c>
      <c r="I96" s="8"/>
      <c r="J96" s="8" t="s">
        <v>25</v>
      </c>
      <c r="K96" s="8" t="s">
        <v>25</v>
      </c>
      <c r="L96" s="26">
        <v>5</v>
      </c>
    </row>
    <row r="97" spans="1:20" ht="15.6">
      <c r="A97" s="8" t="s">
        <v>54</v>
      </c>
      <c r="B97" s="14">
        <v>25</v>
      </c>
      <c r="C97" s="8" t="s">
        <v>112</v>
      </c>
      <c r="D97" s="8" t="s">
        <v>113</v>
      </c>
      <c r="E97" s="8" t="s">
        <v>25</v>
      </c>
      <c r="F97" s="8" t="s">
        <v>25</v>
      </c>
      <c r="G97" s="8"/>
      <c r="H97" s="8"/>
      <c r="I97" s="8" t="s">
        <v>25</v>
      </c>
      <c r="J97" s="8" t="s">
        <v>25</v>
      </c>
      <c r="K97" s="8"/>
      <c r="L97" s="26">
        <v>4</v>
      </c>
    </row>
    <row r="98" spans="1:20" ht="15.6">
      <c r="A98" s="8" t="s">
        <v>54</v>
      </c>
      <c r="B98" s="14">
        <v>25</v>
      </c>
      <c r="C98" s="8" t="s">
        <v>116</v>
      </c>
      <c r="D98" s="8" t="s">
        <v>117</v>
      </c>
      <c r="E98" s="8" t="s">
        <v>25</v>
      </c>
      <c r="F98" s="8" t="s">
        <v>25</v>
      </c>
      <c r="G98" s="8"/>
      <c r="H98" s="8" t="s">
        <v>25</v>
      </c>
      <c r="I98" s="8" t="s">
        <v>25</v>
      </c>
      <c r="J98" s="8"/>
      <c r="K98" s="8" t="s">
        <v>25</v>
      </c>
      <c r="L98" s="26">
        <v>5</v>
      </c>
    </row>
    <row r="99" spans="1:20" s="18" customFormat="1" ht="16.8" customHeight="1">
      <c r="A99" s="12" t="s">
        <v>216</v>
      </c>
      <c r="B99" s="13"/>
      <c r="C99" s="12"/>
      <c r="D99" s="12"/>
      <c r="E99" s="12">
        <v>4</v>
      </c>
      <c r="F99" s="12">
        <v>4</v>
      </c>
      <c r="G99" s="12">
        <v>3</v>
      </c>
      <c r="H99" s="12">
        <v>3</v>
      </c>
      <c r="I99" s="12">
        <v>4</v>
      </c>
      <c r="J99" s="12">
        <v>3</v>
      </c>
      <c r="K99" s="12">
        <v>4</v>
      </c>
      <c r="L99" s="13">
        <f>SUM(L94:L98)</f>
        <v>25</v>
      </c>
      <c r="M99" s="17"/>
      <c r="N99" s="12"/>
      <c r="O99" s="12"/>
      <c r="P99" s="12"/>
      <c r="Q99" s="12"/>
      <c r="R99" s="12"/>
      <c r="S99" s="12"/>
      <c r="T99" s="12"/>
    </row>
    <row r="100" spans="1:20" ht="15.6">
      <c r="A100" s="8"/>
      <c r="B100" s="14"/>
      <c r="C100" s="8"/>
      <c r="D100" s="8"/>
      <c r="E100" s="8"/>
      <c r="F100" s="8"/>
      <c r="G100" s="8"/>
      <c r="H100" s="8"/>
      <c r="I100" s="8"/>
      <c r="J100" s="8"/>
      <c r="K100" s="8"/>
      <c r="L100" s="14"/>
    </row>
    <row r="101" spans="1:20" ht="15.6">
      <c r="A101" s="8" t="s">
        <v>54</v>
      </c>
      <c r="B101" s="14">
        <v>26</v>
      </c>
      <c r="C101" s="8" t="s">
        <v>75</v>
      </c>
      <c r="D101" s="8" t="s">
        <v>76</v>
      </c>
      <c r="E101" s="8" t="s">
        <v>25</v>
      </c>
      <c r="F101" s="8"/>
      <c r="G101" s="8"/>
      <c r="H101" s="8" t="s">
        <v>25</v>
      </c>
      <c r="I101" s="8"/>
      <c r="J101" s="8" t="s">
        <v>25</v>
      </c>
      <c r="K101" s="8" t="s">
        <v>25</v>
      </c>
      <c r="L101" s="26">
        <v>4</v>
      </c>
    </row>
    <row r="102" spans="1:20" ht="15.6">
      <c r="A102" s="8" t="s">
        <v>54</v>
      </c>
      <c r="B102" s="14">
        <v>26</v>
      </c>
      <c r="C102" s="8" t="s">
        <v>81</v>
      </c>
      <c r="D102" s="8" t="s">
        <v>82</v>
      </c>
      <c r="E102" s="8" t="s">
        <v>25</v>
      </c>
      <c r="F102" s="8" t="s">
        <v>25</v>
      </c>
      <c r="G102" s="8" t="s">
        <v>25</v>
      </c>
      <c r="H102" s="8" t="s">
        <v>25</v>
      </c>
      <c r="I102" s="8" t="s">
        <v>25</v>
      </c>
      <c r="J102" s="8" t="s">
        <v>25</v>
      </c>
      <c r="K102" s="8" t="s">
        <v>25</v>
      </c>
      <c r="L102" s="27">
        <v>7</v>
      </c>
    </row>
    <row r="103" spans="1:20" ht="15.6">
      <c r="A103" s="8" t="s">
        <v>54</v>
      </c>
      <c r="B103" s="14">
        <v>26</v>
      </c>
      <c r="C103" s="8" t="s">
        <v>83</v>
      </c>
      <c r="D103" s="8" t="s">
        <v>84</v>
      </c>
      <c r="E103" s="8" t="s">
        <v>25</v>
      </c>
      <c r="F103" s="8" t="s">
        <v>25</v>
      </c>
      <c r="G103" s="8" t="s">
        <v>25</v>
      </c>
      <c r="H103" s="8" t="s">
        <v>25</v>
      </c>
      <c r="I103" s="8" t="s">
        <v>25</v>
      </c>
      <c r="J103" s="8"/>
      <c r="K103" s="8" t="s">
        <v>25</v>
      </c>
      <c r="L103" s="26">
        <v>6</v>
      </c>
    </row>
    <row r="104" spans="1:20" ht="15.6">
      <c r="A104" s="8" t="s">
        <v>54</v>
      </c>
      <c r="B104" s="14">
        <v>26</v>
      </c>
      <c r="C104" s="8" t="s">
        <v>102</v>
      </c>
      <c r="D104" s="8" t="s">
        <v>103</v>
      </c>
      <c r="E104" s="8"/>
      <c r="F104" s="8"/>
      <c r="G104" s="8" t="s">
        <v>25</v>
      </c>
      <c r="H104" s="8"/>
      <c r="I104" s="8"/>
      <c r="J104" s="8"/>
      <c r="K104" s="8"/>
      <c r="L104" s="25">
        <v>1</v>
      </c>
    </row>
    <row r="105" spans="1:20" s="18" customFormat="1" ht="15.6">
      <c r="A105" s="12" t="s">
        <v>217</v>
      </c>
      <c r="B105" s="13"/>
      <c r="C105" s="12"/>
      <c r="D105" s="12"/>
      <c r="E105" s="12">
        <v>3</v>
      </c>
      <c r="F105" s="12">
        <v>2</v>
      </c>
      <c r="G105" s="12">
        <v>3</v>
      </c>
      <c r="H105" s="12">
        <v>3</v>
      </c>
      <c r="I105" s="12">
        <v>2</v>
      </c>
      <c r="J105" s="12">
        <v>2</v>
      </c>
      <c r="K105" s="12">
        <v>3</v>
      </c>
      <c r="L105" s="13">
        <f>SUM(L101:L104)</f>
        <v>18</v>
      </c>
      <c r="M105" s="17"/>
      <c r="N105" s="12"/>
      <c r="O105" s="12"/>
      <c r="P105" s="12"/>
      <c r="Q105" s="12"/>
      <c r="R105" s="12"/>
      <c r="S105" s="12"/>
      <c r="T105" s="12"/>
    </row>
    <row r="106" spans="1:20" ht="15.6">
      <c r="A106" s="8"/>
      <c r="B106" s="14"/>
      <c r="C106" s="8"/>
      <c r="D106" s="8"/>
      <c r="E106" s="8"/>
      <c r="F106" s="8"/>
      <c r="G106" s="8"/>
      <c r="H106" s="8"/>
      <c r="I106" s="8"/>
      <c r="J106" s="8"/>
      <c r="K106" s="8"/>
      <c r="L106" s="14"/>
    </row>
    <row r="107" spans="1:20" ht="15.6">
      <c r="A107" s="8" t="s">
        <v>54</v>
      </c>
      <c r="B107" s="14">
        <v>27</v>
      </c>
      <c r="C107" s="8" t="s">
        <v>89</v>
      </c>
      <c r="D107" s="8" t="s">
        <v>238</v>
      </c>
      <c r="E107" s="8" t="s">
        <v>25</v>
      </c>
      <c r="F107" s="8" t="s">
        <v>25</v>
      </c>
      <c r="G107" s="8"/>
      <c r="H107" s="8" t="s">
        <v>25</v>
      </c>
      <c r="I107" s="8" t="s">
        <v>25</v>
      </c>
      <c r="J107" s="8" t="s">
        <v>25</v>
      </c>
      <c r="K107" s="8" t="s">
        <v>25</v>
      </c>
      <c r="L107" s="26">
        <v>6</v>
      </c>
    </row>
    <row r="108" spans="1:20" ht="15.6">
      <c r="A108" s="8" t="s">
        <v>54</v>
      </c>
      <c r="B108" s="14">
        <v>27</v>
      </c>
      <c r="C108" s="8" t="s">
        <v>92</v>
      </c>
      <c r="D108" s="8" t="s">
        <v>93</v>
      </c>
      <c r="E108" s="8" t="s">
        <v>25</v>
      </c>
      <c r="F108" s="8" t="s">
        <v>25</v>
      </c>
      <c r="G108" s="8"/>
      <c r="H108" s="8"/>
      <c r="I108" s="8" t="s">
        <v>25</v>
      </c>
      <c r="J108" s="8"/>
      <c r="K108" s="8"/>
      <c r="L108" s="25">
        <v>3</v>
      </c>
    </row>
    <row r="109" spans="1:20" ht="15.6">
      <c r="A109" s="8" t="s">
        <v>54</v>
      </c>
      <c r="B109" s="14">
        <v>27</v>
      </c>
      <c r="C109" s="8" t="s">
        <v>94</v>
      </c>
      <c r="D109" s="8" t="s">
        <v>95</v>
      </c>
      <c r="E109" s="8" t="s">
        <v>25</v>
      </c>
      <c r="F109" s="8" t="s">
        <v>25</v>
      </c>
      <c r="G109" s="8" t="s">
        <v>25</v>
      </c>
      <c r="H109" s="8" t="s">
        <v>25</v>
      </c>
      <c r="I109" s="8" t="s">
        <v>25</v>
      </c>
      <c r="J109" s="8" t="s">
        <v>25</v>
      </c>
      <c r="K109" s="8"/>
      <c r="L109" s="26">
        <v>6</v>
      </c>
    </row>
    <row r="110" spans="1:20" ht="15.6">
      <c r="A110" s="8" t="s">
        <v>54</v>
      </c>
      <c r="B110" s="14">
        <v>27</v>
      </c>
      <c r="C110" s="8" t="s">
        <v>106</v>
      </c>
      <c r="D110" s="8" t="s">
        <v>107</v>
      </c>
      <c r="E110" s="8" t="s">
        <v>25</v>
      </c>
      <c r="F110" s="8"/>
      <c r="G110" s="8" t="s">
        <v>25</v>
      </c>
      <c r="H110" s="8" t="s">
        <v>25</v>
      </c>
      <c r="I110" s="8"/>
      <c r="J110" s="8"/>
      <c r="K110" s="8" t="s">
        <v>25</v>
      </c>
      <c r="L110" s="26">
        <v>4</v>
      </c>
    </row>
    <row r="111" spans="1:20" ht="15.6">
      <c r="A111" s="8" t="s">
        <v>54</v>
      </c>
      <c r="B111" s="14">
        <v>27</v>
      </c>
      <c r="C111" s="8" t="s">
        <v>110</v>
      </c>
      <c r="D111" s="8" t="s">
        <v>111</v>
      </c>
      <c r="E111" s="8" t="s">
        <v>25</v>
      </c>
      <c r="F111" s="8" t="s">
        <v>25</v>
      </c>
      <c r="G111" s="8" t="s">
        <v>25</v>
      </c>
      <c r="H111" s="8" t="s">
        <v>25</v>
      </c>
      <c r="I111" s="8" t="s">
        <v>25</v>
      </c>
      <c r="J111" s="8" t="s">
        <v>25</v>
      </c>
      <c r="K111" s="8" t="s">
        <v>25</v>
      </c>
      <c r="L111" s="27">
        <v>7</v>
      </c>
    </row>
    <row r="112" spans="1:20" s="18" customFormat="1" ht="15.6">
      <c r="A112" s="12" t="s">
        <v>218</v>
      </c>
      <c r="B112" s="13"/>
      <c r="C112" s="12"/>
      <c r="D112" s="12"/>
      <c r="E112" s="12">
        <v>5</v>
      </c>
      <c r="F112" s="12">
        <v>4</v>
      </c>
      <c r="G112" s="12">
        <v>3</v>
      </c>
      <c r="H112" s="12">
        <v>4</v>
      </c>
      <c r="I112" s="12">
        <v>4</v>
      </c>
      <c r="J112" s="12">
        <v>3</v>
      </c>
      <c r="K112" s="12">
        <v>3</v>
      </c>
      <c r="L112" s="13">
        <f>SUM(L107:L111)</f>
        <v>26</v>
      </c>
      <c r="M112" s="17"/>
      <c r="N112" s="12"/>
      <c r="O112" s="12"/>
      <c r="P112" s="12"/>
      <c r="Q112" s="12"/>
      <c r="R112" s="12"/>
      <c r="S112" s="12"/>
      <c r="T112" s="12"/>
    </row>
    <row r="113" spans="1:20" ht="15.6">
      <c r="A113" s="8"/>
      <c r="B113" s="14"/>
      <c r="C113" s="8"/>
      <c r="D113" s="8"/>
      <c r="E113" s="8"/>
      <c r="F113" s="8"/>
      <c r="G113" s="8"/>
      <c r="H113" s="8"/>
      <c r="I113" s="8"/>
      <c r="J113" s="8"/>
      <c r="K113" s="8"/>
      <c r="L113" s="14"/>
    </row>
    <row r="114" spans="1:20" s="20" customFormat="1" ht="15.6">
      <c r="A114" s="15" t="s">
        <v>219</v>
      </c>
      <c r="B114" s="16"/>
      <c r="C114" s="15"/>
      <c r="D114" s="15"/>
      <c r="E114" s="16">
        <f>SUM(E72+E79+E85+E92+E99+E105+E112)</f>
        <v>25</v>
      </c>
      <c r="F114" s="16">
        <f>SUM(F72+F79+F85+F92+F99+F105+F112)</f>
        <v>24</v>
      </c>
      <c r="G114" s="16">
        <f>SUM(G72+G79+G85+G92+G99+G105+G112)</f>
        <v>21</v>
      </c>
      <c r="H114" s="16">
        <f>SUM(H72+H79+H85+H92+H99+H105+H112)</f>
        <v>20</v>
      </c>
      <c r="I114" s="16">
        <f>SUM(I72+I79+I85+I92+I99+I105+I112)</f>
        <v>21</v>
      </c>
      <c r="J114" s="16">
        <f>SUM(J72+J79+J85+J92+J99+J105+J112)</f>
        <v>22</v>
      </c>
      <c r="K114" s="16">
        <f>SUM(K72+K79+K85+K92+K99+K105+K112)</f>
        <v>20</v>
      </c>
      <c r="L114" s="16">
        <f>SUM(L72+L79+L85+L92+L99+L105+L112)</f>
        <v>153</v>
      </c>
      <c r="M114" s="19"/>
      <c r="N114" s="15"/>
      <c r="O114" s="15"/>
      <c r="P114" s="15"/>
      <c r="Q114" s="15"/>
      <c r="R114" s="15"/>
      <c r="S114" s="15"/>
      <c r="T114" s="15"/>
    </row>
    <row r="115" spans="1:20" ht="15.6">
      <c r="A115" s="8"/>
      <c r="B115" s="14"/>
      <c r="C115" s="8"/>
      <c r="D115" s="8"/>
      <c r="E115" s="8"/>
      <c r="F115" s="8"/>
      <c r="G115" s="8"/>
      <c r="H115" s="8"/>
      <c r="I115" s="8"/>
      <c r="J115" s="8"/>
      <c r="K115" s="8"/>
      <c r="L115" s="14"/>
    </row>
    <row r="116" spans="1:20" ht="15.6">
      <c r="A116" s="3" t="s">
        <v>0</v>
      </c>
      <c r="B116" s="3" t="s">
        <v>1</v>
      </c>
      <c r="C116" s="3" t="s">
        <v>2</v>
      </c>
      <c r="D116" s="3" t="s">
        <v>3</v>
      </c>
      <c r="E116" s="3" t="s">
        <v>4</v>
      </c>
      <c r="F116" s="3" t="s">
        <v>5</v>
      </c>
      <c r="G116" s="3" t="s">
        <v>6</v>
      </c>
      <c r="H116" s="3" t="s">
        <v>7</v>
      </c>
      <c r="I116" s="3" t="s">
        <v>8</v>
      </c>
      <c r="J116" s="3" t="s">
        <v>9</v>
      </c>
      <c r="K116" s="3" t="s">
        <v>10</v>
      </c>
      <c r="L116" s="3" t="s">
        <v>11</v>
      </c>
      <c r="M116" s="7"/>
      <c r="N116" s="8"/>
      <c r="O116" s="8"/>
      <c r="P116" s="8"/>
      <c r="Q116" s="8"/>
      <c r="R116" s="8"/>
      <c r="S116" s="8"/>
      <c r="T116" s="8"/>
    </row>
    <row r="117" spans="1:20" ht="15.6">
      <c r="A117" s="8"/>
      <c r="B117" s="14"/>
      <c r="C117" s="8"/>
      <c r="D117" s="8"/>
      <c r="E117" s="8"/>
      <c r="F117" s="8"/>
      <c r="G117" s="8"/>
      <c r="H117" s="8"/>
      <c r="I117" s="8"/>
      <c r="J117" s="8"/>
      <c r="K117" s="8"/>
      <c r="L117" s="14"/>
    </row>
    <row r="118" spans="1:20" ht="15.6">
      <c r="A118" s="8" t="s">
        <v>118</v>
      </c>
      <c r="B118" s="14">
        <v>41</v>
      </c>
      <c r="C118" s="8" t="s">
        <v>125</v>
      </c>
      <c r="D118" s="8" t="s">
        <v>126</v>
      </c>
      <c r="E118" s="8" t="s">
        <v>25</v>
      </c>
      <c r="F118" s="8" t="s">
        <v>25</v>
      </c>
      <c r="G118" s="8"/>
      <c r="H118" s="8"/>
      <c r="I118" s="8"/>
      <c r="J118" s="8" t="s">
        <v>25</v>
      </c>
      <c r="K118" s="8"/>
      <c r="L118" s="25">
        <v>3</v>
      </c>
    </row>
    <row r="119" spans="1:20" ht="15.6">
      <c r="A119" s="8" t="s">
        <v>118</v>
      </c>
      <c r="B119" s="14">
        <v>41</v>
      </c>
      <c r="C119" s="8" t="s">
        <v>152</v>
      </c>
      <c r="D119" s="8" t="s">
        <v>153</v>
      </c>
      <c r="E119" s="8"/>
      <c r="F119" s="8"/>
      <c r="G119" s="8" t="s">
        <v>25</v>
      </c>
      <c r="H119" s="8"/>
      <c r="I119" s="8"/>
      <c r="J119" s="8"/>
      <c r="K119" s="8" t="s">
        <v>25</v>
      </c>
      <c r="L119" s="25">
        <v>2</v>
      </c>
    </row>
    <row r="120" spans="1:20" ht="15.6">
      <c r="A120" s="8" t="s">
        <v>118</v>
      </c>
      <c r="B120" s="14">
        <v>41</v>
      </c>
      <c r="C120" s="8" t="s">
        <v>156</v>
      </c>
      <c r="D120" s="8" t="s">
        <v>157</v>
      </c>
      <c r="E120" s="8" t="s">
        <v>25</v>
      </c>
      <c r="F120" s="8" t="s">
        <v>25</v>
      </c>
      <c r="G120" s="8" t="s">
        <v>25</v>
      </c>
      <c r="H120" s="8" t="s">
        <v>25</v>
      </c>
      <c r="I120" s="8"/>
      <c r="J120" s="8" t="s">
        <v>25</v>
      </c>
      <c r="K120" s="8"/>
      <c r="L120" s="26">
        <v>5</v>
      </c>
    </row>
    <row r="121" spans="1:20" ht="15.6">
      <c r="A121" s="8" t="s">
        <v>118</v>
      </c>
      <c r="B121" s="14">
        <v>41</v>
      </c>
      <c r="C121" s="8" t="s">
        <v>158</v>
      </c>
      <c r="D121" s="8" t="s">
        <v>159</v>
      </c>
      <c r="E121" s="8" t="s">
        <v>25</v>
      </c>
      <c r="F121" s="8" t="s">
        <v>25</v>
      </c>
      <c r="G121" s="8" t="s">
        <v>25</v>
      </c>
      <c r="H121" s="8" t="s">
        <v>25</v>
      </c>
      <c r="I121" s="8" t="s">
        <v>25</v>
      </c>
      <c r="J121" s="8" t="s">
        <v>25</v>
      </c>
      <c r="K121" s="8" t="s">
        <v>25</v>
      </c>
      <c r="L121" s="27">
        <v>7</v>
      </c>
    </row>
    <row r="122" spans="1:20" ht="15.6">
      <c r="A122" s="8" t="s">
        <v>118</v>
      </c>
      <c r="B122" s="14">
        <v>41</v>
      </c>
      <c r="C122" s="8" t="s">
        <v>164</v>
      </c>
      <c r="D122" s="8" t="s">
        <v>165</v>
      </c>
      <c r="E122" s="8" t="s">
        <v>25</v>
      </c>
      <c r="F122" s="8"/>
      <c r="G122" s="8" t="s">
        <v>25</v>
      </c>
      <c r="H122" s="8" t="s">
        <v>25</v>
      </c>
      <c r="I122" s="8" t="s">
        <v>25</v>
      </c>
      <c r="J122" s="8" t="s">
        <v>25</v>
      </c>
      <c r="K122" s="8"/>
      <c r="L122" s="26">
        <v>5</v>
      </c>
    </row>
    <row r="123" spans="1:20" s="18" customFormat="1" ht="15.6">
      <c r="A123" s="12" t="s">
        <v>220</v>
      </c>
      <c r="B123" s="13"/>
      <c r="C123" s="12"/>
      <c r="D123" s="12"/>
      <c r="E123" s="12">
        <v>4</v>
      </c>
      <c r="F123" s="12">
        <v>3</v>
      </c>
      <c r="G123" s="12">
        <v>4</v>
      </c>
      <c r="H123" s="12">
        <v>3</v>
      </c>
      <c r="I123" s="12">
        <v>2</v>
      </c>
      <c r="J123" s="12">
        <v>4</v>
      </c>
      <c r="K123" s="12">
        <v>2</v>
      </c>
      <c r="L123" s="13">
        <f>SUM(L118:L122)</f>
        <v>22</v>
      </c>
      <c r="M123" s="17"/>
      <c r="N123" s="12"/>
      <c r="O123" s="12"/>
      <c r="P123" s="12"/>
      <c r="Q123" s="12"/>
      <c r="R123" s="12"/>
      <c r="S123" s="12"/>
      <c r="T123" s="12"/>
    </row>
    <row r="124" spans="1:20" ht="15.6">
      <c r="A124" s="8"/>
      <c r="B124" s="14"/>
      <c r="C124" s="8"/>
      <c r="D124" s="8"/>
      <c r="E124" s="8"/>
      <c r="F124" s="8"/>
      <c r="G124" s="8"/>
      <c r="H124" s="8"/>
      <c r="I124" s="8"/>
      <c r="J124" s="8"/>
      <c r="K124" s="8"/>
      <c r="L124" s="14"/>
    </row>
    <row r="125" spans="1:20" ht="15.6">
      <c r="A125" s="8" t="s">
        <v>118</v>
      </c>
      <c r="B125" s="14">
        <v>42</v>
      </c>
      <c r="C125" s="8" t="s">
        <v>121</v>
      </c>
      <c r="D125" s="8" t="s">
        <v>122</v>
      </c>
      <c r="E125" s="8"/>
      <c r="F125" s="8"/>
      <c r="G125" s="8"/>
      <c r="H125" s="8" t="s">
        <v>25</v>
      </c>
      <c r="I125" s="8" t="s">
        <v>25</v>
      </c>
      <c r="J125" s="8" t="s">
        <v>25</v>
      </c>
      <c r="K125" s="8"/>
      <c r="L125" s="25">
        <v>3</v>
      </c>
    </row>
    <row r="126" spans="1:20" ht="15.6">
      <c r="A126" s="8" t="s">
        <v>118</v>
      </c>
      <c r="B126" s="14">
        <v>42</v>
      </c>
      <c r="C126" s="8" t="s">
        <v>131</v>
      </c>
      <c r="D126" s="8" t="s">
        <v>132</v>
      </c>
      <c r="E126" s="8" t="s">
        <v>25</v>
      </c>
      <c r="F126" s="8" t="s">
        <v>25</v>
      </c>
      <c r="G126" s="8" t="s">
        <v>25</v>
      </c>
      <c r="H126" s="8" t="s">
        <v>25</v>
      </c>
      <c r="I126" s="8" t="s">
        <v>25</v>
      </c>
      <c r="J126" s="8" t="s">
        <v>25</v>
      </c>
      <c r="K126" s="8" t="s">
        <v>25</v>
      </c>
      <c r="L126" s="27">
        <v>7</v>
      </c>
    </row>
    <row r="127" spans="1:20" ht="15.6">
      <c r="A127" s="8" t="s">
        <v>118</v>
      </c>
      <c r="B127" s="14">
        <v>42</v>
      </c>
      <c r="C127" s="8" t="s">
        <v>133</v>
      </c>
      <c r="D127" s="8" t="s">
        <v>134</v>
      </c>
      <c r="E127" s="8"/>
      <c r="F127" s="8" t="s">
        <v>25</v>
      </c>
      <c r="G127" s="8"/>
      <c r="H127" s="8"/>
      <c r="I127" s="8"/>
      <c r="J127" s="8"/>
      <c r="K127" s="8"/>
      <c r="L127" s="25">
        <v>1</v>
      </c>
    </row>
    <row r="128" spans="1:20" ht="15.6">
      <c r="A128" s="8" t="s">
        <v>118</v>
      </c>
      <c r="B128" s="14">
        <v>42</v>
      </c>
      <c r="C128" s="8" t="s">
        <v>135</v>
      </c>
      <c r="D128" s="8" t="s">
        <v>136</v>
      </c>
      <c r="E128" s="8"/>
      <c r="F128" s="8"/>
      <c r="G128" s="8"/>
      <c r="H128" s="8"/>
      <c r="I128" s="8"/>
      <c r="J128" s="8"/>
      <c r="K128" s="8"/>
      <c r="L128" s="24">
        <v>0</v>
      </c>
    </row>
    <row r="129" spans="1:20" s="18" customFormat="1" ht="15.6">
      <c r="A129" s="12" t="s">
        <v>221</v>
      </c>
      <c r="B129" s="13"/>
      <c r="C129" s="12"/>
      <c r="D129" s="12"/>
      <c r="E129" s="12">
        <v>1</v>
      </c>
      <c r="F129" s="12">
        <v>2</v>
      </c>
      <c r="G129" s="12">
        <v>1</v>
      </c>
      <c r="H129" s="12">
        <v>2</v>
      </c>
      <c r="I129" s="12">
        <v>2</v>
      </c>
      <c r="J129" s="12">
        <v>2</v>
      </c>
      <c r="K129" s="12">
        <v>1</v>
      </c>
      <c r="L129" s="13">
        <f>SUM(L125:L128)</f>
        <v>11</v>
      </c>
      <c r="M129" s="17"/>
      <c r="N129" s="12"/>
      <c r="O129" s="12"/>
      <c r="P129" s="12"/>
      <c r="Q129" s="12"/>
      <c r="R129" s="12"/>
      <c r="S129" s="12"/>
      <c r="T129" s="12"/>
    </row>
    <row r="130" spans="1:20" ht="15.6">
      <c r="A130" s="8"/>
      <c r="B130" s="14"/>
      <c r="C130" s="8"/>
      <c r="D130" s="8"/>
      <c r="E130" s="8"/>
      <c r="F130" s="8"/>
      <c r="G130" s="8"/>
      <c r="H130" s="8"/>
      <c r="I130" s="8"/>
      <c r="J130" s="8"/>
      <c r="K130" s="8"/>
      <c r="L130" s="14"/>
    </row>
    <row r="131" spans="1:20" ht="15.6">
      <c r="A131" s="8" t="s">
        <v>118</v>
      </c>
      <c r="B131" s="14">
        <v>43</v>
      </c>
      <c r="C131" s="8" t="s">
        <v>119</v>
      </c>
      <c r="D131" s="8" t="s">
        <v>120</v>
      </c>
      <c r="E131" s="8" t="s">
        <v>25</v>
      </c>
      <c r="F131" s="8" t="s">
        <v>25</v>
      </c>
      <c r="G131" s="8"/>
      <c r="H131" s="8" t="s">
        <v>25</v>
      </c>
      <c r="I131" s="8" t="s">
        <v>25</v>
      </c>
      <c r="J131" s="8"/>
      <c r="K131" s="8"/>
      <c r="L131" s="26">
        <v>4</v>
      </c>
    </row>
    <row r="132" spans="1:20" ht="15.6">
      <c r="A132" s="8" t="s">
        <v>118</v>
      </c>
      <c r="B132" s="14">
        <v>43</v>
      </c>
      <c r="C132" s="8" t="s">
        <v>137</v>
      </c>
      <c r="D132" s="8" t="s">
        <v>138</v>
      </c>
      <c r="E132" s="8" t="s">
        <v>25</v>
      </c>
      <c r="F132" s="8" t="s">
        <v>25</v>
      </c>
      <c r="G132" s="8"/>
      <c r="H132" s="8" t="s">
        <v>25</v>
      </c>
      <c r="I132" s="8"/>
      <c r="J132" s="8" t="s">
        <v>25</v>
      </c>
      <c r="K132" s="8"/>
      <c r="L132" s="26">
        <v>4</v>
      </c>
    </row>
    <row r="133" spans="1:20" ht="15.6">
      <c r="A133" s="8" t="s">
        <v>118</v>
      </c>
      <c r="B133" s="14">
        <v>43</v>
      </c>
      <c r="C133" s="8" t="s">
        <v>139</v>
      </c>
      <c r="D133" s="8" t="s">
        <v>140</v>
      </c>
      <c r="E133" s="8" t="s">
        <v>25</v>
      </c>
      <c r="F133" s="8" t="s">
        <v>25</v>
      </c>
      <c r="G133" s="8" t="s">
        <v>25</v>
      </c>
      <c r="H133" s="8" t="s">
        <v>25</v>
      </c>
      <c r="I133" s="8" t="s">
        <v>25</v>
      </c>
      <c r="J133" s="8" t="s">
        <v>25</v>
      </c>
      <c r="K133" s="8" t="s">
        <v>25</v>
      </c>
      <c r="L133" s="27">
        <v>7</v>
      </c>
    </row>
    <row r="134" spans="1:20" ht="15.6">
      <c r="A134" s="8" t="s">
        <v>118</v>
      </c>
      <c r="B134" s="14">
        <v>43</v>
      </c>
      <c r="C134" s="8" t="s">
        <v>148</v>
      </c>
      <c r="D134" s="8" t="s">
        <v>149</v>
      </c>
      <c r="E134" s="8"/>
      <c r="F134" s="8"/>
      <c r="G134" s="8"/>
      <c r="H134" s="8"/>
      <c r="I134" s="8"/>
      <c r="J134" s="8"/>
      <c r="K134" s="8"/>
      <c r="L134" s="24">
        <v>0</v>
      </c>
    </row>
    <row r="135" spans="1:20" s="18" customFormat="1" ht="15.6">
      <c r="A135" s="12" t="s">
        <v>222</v>
      </c>
      <c r="B135" s="13"/>
      <c r="C135" s="12"/>
      <c r="D135" s="12"/>
      <c r="E135" s="12">
        <v>3</v>
      </c>
      <c r="F135" s="12">
        <v>3</v>
      </c>
      <c r="G135" s="12">
        <v>1</v>
      </c>
      <c r="H135" s="12">
        <v>3</v>
      </c>
      <c r="I135" s="12">
        <v>2</v>
      </c>
      <c r="J135" s="12">
        <v>2</v>
      </c>
      <c r="K135" s="12">
        <v>1</v>
      </c>
      <c r="L135" s="13">
        <f>SUM(L131:L134)</f>
        <v>15</v>
      </c>
      <c r="M135" s="17"/>
      <c r="N135" s="12"/>
      <c r="O135" s="12"/>
      <c r="P135" s="12"/>
      <c r="Q135" s="12"/>
      <c r="R135" s="12"/>
      <c r="S135" s="12"/>
      <c r="T135" s="12"/>
    </row>
    <row r="136" spans="1:20" ht="15.6">
      <c r="A136" s="8"/>
      <c r="B136" s="14"/>
      <c r="C136" s="8"/>
      <c r="D136" s="8"/>
      <c r="E136" s="8"/>
      <c r="F136" s="8"/>
      <c r="G136" s="8"/>
      <c r="H136" s="8"/>
      <c r="I136" s="8"/>
      <c r="J136" s="8"/>
      <c r="K136" s="8"/>
      <c r="L136" s="14"/>
    </row>
    <row r="137" spans="1:20" ht="15.6">
      <c r="A137" s="8" t="s">
        <v>118</v>
      </c>
      <c r="B137" s="14">
        <v>44</v>
      </c>
      <c r="C137" s="8" t="s">
        <v>154</v>
      </c>
      <c r="D137" s="8" t="s">
        <v>155</v>
      </c>
      <c r="E137" s="8"/>
      <c r="F137" s="8"/>
      <c r="G137" s="8"/>
      <c r="H137" s="8"/>
      <c r="I137" s="8"/>
      <c r="J137" s="8"/>
      <c r="K137" s="8"/>
      <c r="L137" s="24">
        <v>0</v>
      </c>
    </row>
    <row r="138" spans="1:20" ht="15.6">
      <c r="A138" s="8" t="s">
        <v>118</v>
      </c>
      <c r="B138" s="14">
        <v>44</v>
      </c>
      <c r="C138" s="8" t="s">
        <v>160</v>
      </c>
      <c r="D138" s="8" t="s">
        <v>161</v>
      </c>
      <c r="E138" s="8" t="s">
        <v>25</v>
      </c>
      <c r="F138" s="8" t="s">
        <v>25</v>
      </c>
      <c r="G138" s="8" t="s">
        <v>25</v>
      </c>
      <c r="H138" s="8" t="s">
        <v>25</v>
      </c>
      <c r="I138" s="8" t="s">
        <v>25</v>
      </c>
      <c r="J138" s="8" t="s">
        <v>25</v>
      </c>
      <c r="K138" s="8" t="s">
        <v>25</v>
      </c>
      <c r="L138" s="27">
        <v>7</v>
      </c>
    </row>
    <row r="139" spans="1:20" ht="15.6">
      <c r="A139" s="8" t="s">
        <v>118</v>
      </c>
      <c r="B139" s="14">
        <v>44</v>
      </c>
      <c r="C139" s="8" t="s">
        <v>166</v>
      </c>
      <c r="D139" s="8" t="s">
        <v>167</v>
      </c>
      <c r="E139" s="8" t="s">
        <v>25</v>
      </c>
      <c r="F139" s="8" t="s">
        <v>25</v>
      </c>
      <c r="G139" s="8" t="s">
        <v>25</v>
      </c>
      <c r="H139" s="8" t="s">
        <v>25</v>
      </c>
      <c r="I139" s="8" t="s">
        <v>25</v>
      </c>
      <c r="J139" s="8" t="s">
        <v>25</v>
      </c>
      <c r="K139" s="8" t="s">
        <v>25</v>
      </c>
      <c r="L139" s="27">
        <v>7</v>
      </c>
    </row>
    <row r="140" spans="1:20" ht="15.6">
      <c r="A140" s="8" t="s">
        <v>118</v>
      </c>
      <c r="B140" s="14">
        <v>44</v>
      </c>
      <c r="C140" s="8" t="s">
        <v>168</v>
      </c>
      <c r="D140" s="8" t="s">
        <v>169</v>
      </c>
      <c r="E140" s="8" t="s">
        <v>25</v>
      </c>
      <c r="F140" s="8" t="s">
        <v>25</v>
      </c>
      <c r="G140" s="8" t="s">
        <v>25</v>
      </c>
      <c r="H140" s="8"/>
      <c r="I140" s="8" t="s">
        <v>25</v>
      </c>
      <c r="J140" s="8"/>
      <c r="K140" s="8" t="s">
        <v>25</v>
      </c>
      <c r="L140" s="26">
        <v>5</v>
      </c>
    </row>
    <row r="141" spans="1:20" ht="15.6">
      <c r="A141" s="8" t="s">
        <v>118</v>
      </c>
      <c r="B141" s="14">
        <v>44</v>
      </c>
      <c r="C141" s="8" t="s">
        <v>170</v>
      </c>
      <c r="D141" s="8" t="s">
        <v>171</v>
      </c>
      <c r="E141" s="8"/>
      <c r="F141" s="8" t="s">
        <v>25</v>
      </c>
      <c r="G141" s="8" t="s">
        <v>25</v>
      </c>
      <c r="H141" s="8"/>
      <c r="I141" s="8"/>
      <c r="J141" s="8" t="s">
        <v>25</v>
      </c>
      <c r="K141" s="8" t="s">
        <v>25</v>
      </c>
      <c r="L141" s="26">
        <v>4</v>
      </c>
    </row>
    <row r="142" spans="1:20" s="18" customFormat="1" ht="15.6">
      <c r="A142" s="12" t="s">
        <v>223</v>
      </c>
      <c r="B142" s="13"/>
      <c r="C142" s="12"/>
      <c r="D142" s="12"/>
      <c r="E142" s="12">
        <v>3</v>
      </c>
      <c r="F142" s="12">
        <v>4</v>
      </c>
      <c r="G142" s="12">
        <v>4</v>
      </c>
      <c r="H142" s="12">
        <v>2</v>
      </c>
      <c r="I142" s="12">
        <v>3</v>
      </c>
      <c r="J142" s="12">
        <v>3</v>
      </c>
      <c r="K142" s="12">
        <v>4</v>
      </c>
      <c r="L142" s="13">
        <f>SUM(L137:L141)</f>
        <v>23</v>
      </c>
      <c r="M142" s="17"/>
      <c r="N142" s="12"/>
      <c r="O142" s="12"/>
      <c r="P142" s="12"/>
      <c r="Q142" s="12"/>
      <c r="R142" s="12"/>
      <c r="S142" s="12"/>
      <c r="T142" s="12"/>
    </row>
    <row r="143" spans="1:20" ht="15.6">
      <c r="A143" s="8"/>
      <c r="B143" s="14"/>
      <c r="C143" s="8"/>
      <c r="D143" s="8"/>
      <c r="E143" s="8"/>
      <c r="F143" s="8"/>
      <c r="G143" s="8"/>
      <c r="H143" s="8"/>
      <c r="I143" s="8"/>
      <c r="J143" s="8"/>
      <c r="K143" s="8"/>
      <c r="L143" s="14"/>
    </row>
    <row r="144" spans="1:20" ht="15.6">
      <c r="A144" s="8" t="s">
        <v>118</v>
      </c>
      <c r="B144" s="14">
        <v>45</v>
      </c>
      <c r="C144" s="8" t="s">
        <v>141</v>
      </c>
      <c r="D144" s="8" t="s">
        <v>142</v>
      </c>
      <c r="E144" s="8" t="s">
        <v>25</v>
      </c>
      <c r="F144" s="8"/>
      <c r="G144" s="8"/>
      <c r="H144" s="8"/>
      <c r="I144" s="8" t="s">
        <v>25</v>
      </c>
      <c r="J144" s="8"/>
      <c r="K144" s="8"/>
      <c r="L144" s="25">
        <v>2</v>
      </c>
    </row>
    <row r="145" spans="1:20" ht="15.6">
      <c r="A145" s="8" t="s">
        <v>118</v>
      </c>
      <c r="B145" s="14">
        <v>45</v>
      </c>
      <c r="C145" s="8" t="s">
        <v>143</v>
      </c>
      <c r="D145" s="8" t="s">
        <v>144</v>
      </c>
      <c r="E145" s="8"/>
      <c r="F145" s="8" t="s">
        <v>25</v>
      </c>
      <c r="G145" s="8" t="s">
        <v>25</v>
      </c>
      <c r="H145" s="8"/>
      <c r="I145" s="8" t="s">
        <v>25</v>
      </c>
      <c r="J145" s="8"/>
      <c r="K145" s="8" t="s">
        <v>25</v>
      </c>
      <c r="L145" s="26">
        <v>4</v>
      </c>
    </row>
    <row r="146" spans="1:20" ht="15.6">
      <c r="A146" s="8" t="s">
        <v>118</v>
      </c>
      <c r="B146" s="14">
        <v>45</v>
      </c>
      <c r="C146" s="8" t="s">
        <v>145</v>
      </c>
      <c r="D146" s="8" t="s">
        <v>241</v>
      </c>
      <c r="E146" s="8" t="s">
        <v>25</v>
      </c>
      <c r="F146" s="8" t="s">
        <v>25</v>
      </c>
      <c r="G146" s="8" t="s">
        <v>25</v>
      </c>
      <c r="H146" s="8" t="s">
        <v>25</v>
      </c>
      <c r="I146" s="8" t="s">
        <v>25</v>
      </c>
      <c r="J146" s="8" t="s">
        <v>25</v>
      </c>
      <c r="K146" s="8"/>
      <c r="L146" s="26">
        <v>6</v>
      </c>
    </row>
    <row r="147" spans="1:20" ht="15.6">
      <c r="A147" s="8" t="s">
        <v>118</v>
      </c>
      <c r="B147" s="14">
        <v>45</v>
      </c>
      <c r="C147" s="8" t="s">
        <v>146</v>
      </c>
      <c r="D147" s="8" t="s">
        <v>147</v>
      </c>
      <c r="E147" s="8"/>
      <c r="F147" s="8"/>
      <c r="G147" s="8"/>
      <c r="H147" s="8"/>
      <c r="I147" s="8"/>
      <c r="J147" s="8"/>
      <c r="K147" s="8"/>
      <c r="L147" s="24">
        <v>0</v>
      </c>
    </row>
    <row r="148" spans="1:20" ht="15.6">
      <c r="A148" s="8" t="s">
        <v>118</v>
      </c>
      <c r="B148" s="14">
        <v>45</v>
      </c>
      <c r="C148" s="8" t="s">
        <v>150</v>
      </c>
      <c r="D148" s="8" t="s">
        <v>151</v>
      </c>
      <c r="E148" s="8" t="s">
        <v>25</v>
      </c>
      <c r="F148" s="8" t="s">
        <v>25</v>
      </c>
      <c r="G148" s="8" t="s">
        <v>25</v>
      </c>
      <c r="H148" s="8"/>
      <c r="I148" s="8" t="s">
        <v>25</v>
      </c>
      <c r="J148" s="8"/>
      <c r="K148" s="8" t="s">
        <v>25</v>
      </c>
      <c r="L148" s="26">
        <v>5</v>
      </c>
    </row>
    <row r="149" spans="1:20" s="18" customFormat="1" ht="15.6">
      <c r="A149" s="12" t="s">
        <v>224</v>
      </c>
      <c r="B149" s="13"/>
      <c r="C149" s="12"/>
      <c r="D149" s="12"/>
      <c r="E149" s="12">
        <v>3</v>
      </c>
      <c r="F149" s="12">
        <v>3</v>
      </c>
      <c r="G149" s="12">
        <v>3</v>
      </c>
      <c r="H149" s="12">
        <v>1</v>
      </c>
      <c r="I149" s="12">
        <v>4</v>
      </c>
      <c r="J149" s="12">
        <v>1</v>
      </c>
      <c r="K149" s="12">
        <v>2</v>
      </c>
      <c r="L149" s="13">
        <f>SUM(L144:L148)</f>
        <v>17</v>
      </c>
      <c r="M149" s="17"/>
      <c r="N149" s="12"/>
      <c r="O149" s="12"/>
      <c r="P149" s="12"/>
      <c r="Q149" s="12"/>
      <c r="R149" s="12"/>
      <c r="S149" s="12"/>
      <c r="T149" s="12"/>
    </row>
    <row r="150" spans="1:20" ht="15.6">
      <c r="A150" s="8"/>
      <c r="B150" s="14"/>
      <c r="C150" s="8"/>
      <c r="D150" s="8"/>
      <c r="E150" s="8"/>
      <c r="F150" s="8"/>
      <c r="G150" s="8"/>
      <c r="H150" s="8"/>
      <c r="I150" s="8"/>
      <c r="J150" s="8"/>
      <c r="K150" s="8"/>
      <c r="L150" s="14"/>
    </row>
    <row r="151" spans="1:20" ht="15.6">
      <c r="A151" s="8" t="s">
        <v>118</v>
      </c>
      <c r="B151" s="14">
        <v>46</v>
      </c>
      <c r="C151" s="8" t="s">
        <v>123</v>
      </c>
      <c r="D151" s="8" t="s">
        <v>124</v>
      </c>
      <c r="E151" s="8" t="s">
        <v>25</v>
      </c>
      <c r="F151" s="8" t="s">
        <v>25</v>
      </c>
      <c r="G151" s="8" t="s">
        <v>25</v>
      </c>
      <c r="H151" s="8" t="s">
        <v>25</v>
      </c>
      <c r="I151" s="8" t="s">
        <v>25</v>
      </c>
      <c r="J151" s="8" t="s">
        <v>25</v>
      </c>
      <c r="K151" s="8" t="s">
        <v>25</v>
      </c>
      <c r="L151" s="27">
        <v>7</v>
      </c>
    </row>
    <row r="152" spans="1:20" ht="15.6">
      <c r="A152" s="8" t="s">
        <v>118</v>
      </c>
      <c r="B152" s="14">
        <v>46</v>
      </c>
      <c r="C152" s="8" t="s">
        <v>127</v>
      </c>
      <c r="D152" s="8" t="s">
        <v>128</v>
      </c>
      <c r="E152" s="8" t="s">
        <v>25</v>
      </c>
      <c r="F152" s="8" t="s">
        <v>25</v>
      </c>
      <c r="G152" s="8" t="s">
        <v>25</v>
      </c>
      <c r="H152" s="8" t="s">
        <v>25</v>
      </c>
      <c r="I152" s="8" t="s">
        <v>25</v>
      </c>
      <c r="J152" s="8" t="s">
        <v>25</v>
      </c>
      <c r="K152" s="8"/>
      <c r="L152" s="26">
        <v>6</v>
      </c>
    </row>
    <row r="153" spans="1:20" ht="15.6">
      <c r="A153" s="8" t="s">
        <v>118</v>
      </c>
      <c r="B153" s="14">
        <v>46</v>
      </c>
      <c r="C153" s="8" t="s">
        <v>129</v>
      </c>
      <c r="D153" s="8" t="s">
        <v>130</v>
      </c>
      <c r="E153" s="8" t="s">
        <v>25</v>
      </c>
      <c r="F153" s="8"/>
      <c r="G153" s="8" t="s">
        <v>25</v>
      </c>
      <c r="H153" s="8" t="s">
        <v>25</v>
      </c>
      <c r="I153" s="8"/>
      <c r="J153" s="8" t="s">
        <v>25</v>
      </c>
      <c r="K153" s="8" t="s">
        <v>25</v>
      </c>
      <c r="L153" s="26">
        <v>5</v>
      </c>
    </row>
    <row r="154" spans="1:20" ht="15.6">
      <c r="A154" s="8" t="s">
        <v>118</v>
      </c>
      <c r="B154" s="14">
        <v>46</v>
      </c>
      <c r="C154" s="8" t="s">
        <v>162</v>
      </c>
      <c r="D154" s="8" t="s">
        <v>163</v>
      </c>
      <c r="E154" s="8" t="s">
        <v>25</v>
      </c>
      <c r="F154" s="8" t="s">
        <v>25</v>
      </c>
      <c r="G154" s="8" t="s">
        <v>25</v>
      </c>
      <c r="H154" s="8" t="s">
        <v>25</v>
      </c>
      <c r="I154" s="8" t="s">
        <v>25</v>
      </c>
      <c r="J154" s="8" t="s">
        <v>25</v>
      </c>
      <c r="K154" s="8" t="s">
        <v>25</v>
      </c>
      <c r="L154" s="27">
        <v>7</v>
      </c>
    </row>
    <row r="155" spans="1:20" ht="15.6">
      <c r="A155" s="12" t="s">
        <v>225</v>
      </c>
      <c r="B155" s="12"/>
      <c r="C155" s="12"/>
      <c r="D155" s="12"/>
      <c r="E155" s="12">
        <v>4</v>
      </c>
      <c r="F155" s="12">
        <v>3</v>
      </c>
      <c r="G155" s="12">
        <v>4</v>
      </c>
      <c r="H155" s="12">
        <v>4</v>
      </c>
      <c r="I155" s="12">
        <v>3</v>
      </c>
      <c r="J155" s="12">
        <v>4</v>
      </c>
      <c r="K155" s="12">
        <v>3</v>
      </c>
      <c r="L155" s="13">
        <f>SUM(L151:L154)</f>
        <v>25</v>
      </c>
    </row>
    <row r="156" spans="1:20" ht="15.6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</row>
    <row r="157" spans="1:20" ht="15.6">
      <c r="A157" s="15" t="s">
        <v>226</v>
      </c>
      <c r="B157" s="15"/>
      <c r="C157" s="15"/>
      <c r="D157" s="15"/>
      <c r="E157" s="15">
        <f>SUM(E123+E129+E135+E142+E149+E155)</f>
        <v>18</v>
      </c>
      <c r="F157" s="15">
        <f>SUM(F123+F129+F135+F142+F149+F155)</f>
        <v>18</v>
      </c>
      <c r="G157" s="15">
        <f>SUM(G123+G129+G135+G142+G149+G155)</f>
        <v>17</v>
      </c>
      <c r="H157" s="15">
        <f>SUM(H123+H129+H135+H142+H149+H155)</f>
        <v>15</v>
      </c>
      <c r="I157" s="15">
        <f>SUM(I123+I129+I135+I142+I149+I155)</f>
        <v>16</v>
      </c>
      <c r="J157" s="15">
        <f>SUM(J123+J129+J135+J142+J149+J155)</f>
        <v>16</v>
      </c>
      <c r="K157" s="15">
        <f>SUM(K123+K129+K135+K142+K149+K155)</f>
        <v>13</v>
      </c>
      <c r="L157" s="16">
        <f>SUM(L123+L129+L135+L142+L149+L155)</f>
        <v>113</v>
      </c>
    </row>
    <row r="158" spans="1:20" ht="15.6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</row>
    <row r="160" spans="1:20" ht="15.6">
      <c r="A160" s="21" t="s">
        <v>227</v>
      </c>
      <c r="C160" s="3" t="s">
        <v>228</v>
      </c>
    </row>
    <row r="161" spans="1:12" ht="15.6">
      <c r="A161" s="11" t="s">
        <v>229</v>
      </c>
      <c r="C161" s="3" t="s">
        <v>230</v>
      </c>
    </row>
    <row r="162" spans="1:12" ht="15.6">
      <c r="A162" s="22" t="s">
        <v>231</v>
      </c>
      <c r="C162" s="3" t="s">
        <v>232</v>
      </c>
    </row>
    <row r="163" spans="1:12" ht="15.6">
      <c r="A163" s="23" t="s">
        <v>233</v>
      </c>
      <c r="C163" s="3" t="s">
        <v>234</v>
      </c>
    </row>
    <row r="170" spans="1:12">
      <c r="B170" s="28"/>
      <c r="L170" s="28"/>
    </row>
    <row r="175" spans="1:12">
      <c r="B175" s="28"/>
      <c r="L175" s="28"/>
    </row>
    <row r="180" spans="2:12">
      <c r="B180" s="28"/>
      <c r="L180" s="28"/>
    </row>
    <row r="186" spans="2:12">
      <c r="B186" s="28"/>
      <c r="L186" s="28"/>
    </row>
    <row r="192" spans="2:12">
      <c r="B192" s="28"/>
      <c r="L192" s="28"/>
    </row>
  </sheetData>
  <mergeCells count="1">
    <mergeCell ref="A20:L20"/>
  </mergeCells>
  <pageMargins left="0.7" right="0.7" top="0.75" bottom="0.75" header="0.3" footer="0.3"/>
  <ignoredErrors>
    <ignoredError sqref="M26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C8A867-7E61-4504-BB5A-E9BF95FB15AD}">
  <dimension ref="A1:T163"/>
  <sheetViews>
    <sheetView workbookViewId="0">
      <selection activeCell="O1" sqref="O1:O1048576"/>
    </sheetView>
  </sheetViews>
  <sheetFormatPr defaultRowHeight="14.4"/>
  <cols>
    <col min="1" max="1" width="10.44140625" customWidth="1"/>
    <col min="2" max="2" width="6" customWidth="1"/>
    <col min="3" max="3" width="14.33203125" customWidth="1"/>
    <col min="4" max="4" width="52" customWidth="1"/>
    <col min="5" max="9" width="6" customWidth="1"/>
    <col min="10" max="10" width="6.44140625" customWidth="1"/>
    <col min="11" max="11" width="6" customWidth="1"/>
    <col min="12" max="12" width="6.44140625" customWidth="1"/>
  </cols>
  <sheetData>
    <row r="1" spans="1:13">
      <c r="M1" s="1"/>
    </row>
    <row r="2" spans="1:13">
      <c r="A2" s="1"/>
      <c r="M2" s="1"/>
    </row>
    <row r="3" spans="1:13">
      <c r="A3" s="1"/>
      <c r="M3" s="1"/>
    </row>
    <row r="4" spans="1:13">
      <c r="A4" s="1"/>
      <c r="M4" s="1"/>
    </row>
    <row r="5" spans="1:13">
      <c r="A5" s="1"/>
      <c r="M5" s="1"/>
    </row>
    <row r="6" spans="1:13">
      <c r="A6" s="1"/>
      <c r="M6" s="1"/>
    </row>
    <row r="7" spans="1:13" ht="21">
      <c r="A7" s="1"/>
      <c r="D7" s="2" t="s">
        <v>172</v>
      </c>
      <c r="M7" s="1"/>
    </row>
    <row r="8" spans="1:13" ht="21">
      <c r="A8" s="1"/>
      <c r="D8" s="2"/>
      <c r="M8" s="1"/>
    </row>
    <row r="9" spans="1:13" ht="21">
      <c r="A9" s="1"/>
      <c r="D9" s="2"/>
      <c r="M9" s="1"/>
    </row>
    <row r="10" spans="1:13">
      <c r="A10" s="1"/>
      <c r="M10" s="1"/>
    </row>
    <row r="11" spans="1:13" ht="15.6">
      <c r="A11" s="1"/>
      <c r="D11" s="3" t="s">
        <v>173</v>
      </c>
      <c r="E11" s="3"/>
      <c r="G11" s="3"/>
      <c r="M11" s="1"/>
    </row>
    <row r="12" spans="1:13">
      <c r="A12" s="1"/>
      <c r="M12" s="1"/>
    </row>
    <row r="13" spans="1:13">
      <c r="A13" s="1"/>
      <c r="D13" s="4" t="s">
        <v>174</v>
      </c>
      <c r="E13" s="5" t="s">
        <v>175</v>
      </c>
      <c r="M13" s="1"/>
    </row>
    <row r="14" spans="1:13">
      <c r="A14" s="1"/>
      <c r="D14" s="4" t="s">
        <v>176</v>
      </c>
      <c r="E14" s="5" t="s">
        <v>175</v>
      </c>
      <c r="M14" s="1"/>
    </row>
    <row r="15" spans="1:13">
      <c r="A15" s="1"/>
      <c r="D15" s="4" t="s">
        <v>177</v>
      </c>
      <c r="E15" s="5" t="s">
        <v>175</v>
      </c>
      <c r="M15" s="1"/>
    </row>
    <row r="16" spans="1:13">
      <c r="A16" s="1"/>
      <c r="D16" s="4" t="s">
        <v>178</v>
      </c>
      <c r="E16" s="5" t="s">
        <v>175</v>
      </c>
      <c r="M16" s="1"/>
    </row>
    <row r="17" spans="1:19">
      <c r="A17" s="1"/>
      <c r="D17" s="4" t="s">
        <v>179</v>
      </c>
      <c r="E17" s="5" t="s">
        <v>175</v>
      </c>
      <c r="M17" s="1"/>
    </row>
    <row r="18" spans="1:19">
      <c r="A18" s="1"/>
      <c r="M18" s="1"/>
    </row>
    <row r="19" spans="1:19">
      <c r="A19" s="1"/>
      <c r="M19" s="1"/>
    </row>
    <row r="20" spans="1:19" ht="15.6">
      <c r="A20" s="29" t="s">
        <v>180</v>
      </c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7"/>
      <c r="N20" s="8"/>
      <c r="O20" s="8"/>
      <c r="P20" s="8"/>
      <c r="Q20" s="8"/>
      <c r="R20" s="8"/>
      <c r="S20" s="8"/>
    </row>
    <row r="21" spans="1:19">
      <c r="A21" s="1"/>
      <c r="M21" s="1"/>
    </row>
    <row r="22" spans="1:19" ht="15.6">
      <c r="A22" s="6" t="s">
        <v>0</v>
      </c>
      <c r="C22" s="3" t="s">
        <v>187</v>
      </c>
      <c r="D22" s="3" t="s">
        <v>188</v>
      </c>
      <c r="E22" s="3" t="s">
        <v>4</v>
      </c>
      <c r="F22" s="3" t="s">
        <v>5</v>
      </c>
      <c r="G22" s="3" t="s">
        <v>6</v>
      </c>
      <c r="H22" s="3" t="s">
        <v>7</v>
      </c>
      <c r="I22" s="3" t="s">
        <v>8</v>
      </c>
      <c r="J22" s="3" t="s">
        <v>9</v>
      </c>
      <c r="K22" s="3" t="s">
        <v>10</v>
      </c>
      <c r="L22" s="3" t="s">
        <v>11</v>
      </c>
      <c r="M22" s="6" t="s">
        <v>189</v>
      </c>
      <c r="N22" s="3" t="s">
        <v>190</v>
      </c>
      <c r="O22" s="3" t="s">
        <v>191</v>
      </c>
      <c r="P22" s="3" t="s">
        <v>192</v>
      </c>
      <c r="Q22" s="3" t="s">
        <v>193</v>
      </c>
      <c r="R22" s="3" t="s">
        <v>194</v>
      </c>
    </row>
    <row r="23" spans="1:19" ht="15.6">
      <c r="A23" s="7" t="s">
        <v>12</v>
      </c>
      <c r="C23" s="7">
        <v>20</v>
      </c>
      <c r="D23" s="8" t="s">
        <v>195</v>
      </c>
      <c r="E23" s="3">
        <f t="shared" ref="E23:K23" si="0">SUM(E40+E47+E53+E61)</f>
        <v>13</v>
      </c>
      <c r="F23" s="3">
        <f t="shared" si="0"/>
        <v>16</v>
      </c>
      <c r="G23" s="3">
        <f t="shared" si="0"/>
        <v>12</v>
      </c>
      <c r="H23" s="3">
        <f t="shared" si="0"/>
        <v>14</v>
      </c>
      <c r="I23" s="3">
        <f t="shared" si="0"/>
        <v>11</v>
      </c>
      <c r="J23" s="3">
        <f t="shared" si="0"/>
        <v>13</v>
      </c>
      <c r="K23" s="3">
        <f t="shared" si="0"/>
        <v>11</v>
      </c>
      <c r="L23" s="3">
        <f>SUM(E23:K23)</f>
        <v>90</v>
      </c>
      <c r="M23" s="9">
        <f>L23/140</f>
        <v>0.6428571428571429</v>
      </c>
      <c r="N23" s="8">
        <v>2</v>
      </c>
      <c r="O23" s="8">
        <v>5</v>
      </c>
      <c r="P23" s="8">
        <v>7</v>
      </c>
      <c r="Q23" s="8">
        <v>6</v>
      </c>
      <c r="R23" s="8">
        <v>1</v>
      </c>
    </row>
    <row r="24" spans="1:19" ht="15.6">
      <c r="A24" s="7" t="s">
        <v>54</v>
      </c>
      <c r="C24" s="7">
        <v>31</v>
      </c>
      <c r="D24" s="8" t="s">
        <v>196</v>
      </c>
      <c r="E24" s="3">
        <f t="shared" ref="E24:K24" si="1">SUM(E72+E79+E85+E91+E98+E104+E111)</f>
        <v>27</v>
      </c>
      <c r="F24" s="3">
        <f t="shared" si="1"/>
        <v>27</v>
      </c>
      <c r="G24" s="3">
        <f t="shared" si="1"/>
        <v>24</v>
      </c>
      <c r="H24" s="3">
        <f t="shared" si="1"/>
        <v>20</v>
      </c>
      <c r="I24" s="3">
        <f t="shared" si="1"/>
        <v>22</v>
      </c>
      <c r="J24" s="3">
        <f t="shared" si="1"/>
        <v>20</v>
      </c>
      <c r="K24" s="3">
        <f t="shared" si="1"/>
        <v>20</v>
      </c>
      <c r="L24" s="3">
        <f>SUM(E24:K24)</f>
        <v>160</v>
      </c>
      <c r="M24" s="9">
        <f>L24/217</f>
        <v>0.73732718894009219</v>
      </c>
      <c r="N24" s="8">
        <v>0</v>
      </c>
      <c r="O24" s="8">
        <v>7</v>
      </c>
      <c r="P24" s="8">
        <v>14</v>
      </c>
      <c r="Q24" s="8">
        <v>10</v>
      </c>
      <c r="R24" s="8">
        <v>6</v>
      </c>
    </row>
    <row r="25" spans="1:19" ht="15.6">
      <c r="A25" s="7" t="s">
        <v>118</v>
      </c>
      <c r="C25" s="7">
        <v>27</v>
      </c>
      <c r="D25" s="8" t="s">
        <v>197</v>
      </c>
      <c r="E25" s="3">
        <f t="shared" ref="E25:K25" si="2">SUM(E122+E129+E135+E142+E149+E155)</f>
        <v>17</v>
      </c>
      <c r="F25" s="3">
        <f t="shared" si="2"/>
        <v>16</v>
      </c>
      <c r="G25" s="3">
        <f t="shared" si="2"/>
        <v>18</v>
      </c>
      <c r="H25" s="3">
        <f t="shared" si="2"/>
        <v>16</v>
      </c>
      <c r="I25" s="3">
        <f t="shared" si="2"/>
        <v>18</v>
      </c>
      <c r="J25" s="3">
        <f t="shared" si="2"/>
        <v>15</v>
      </c>
      <c r="K25" s="3">
        <f t="shared" si="2"/>
        <v>12</v>
      </c>
      <c r="L25" s="3">
        <f>SUM(E25:K25)</f>
        <v>112</v>
      </c>
      <c r="M25" s="9">
        <f>L25/189</f>
        <v>0.59259259259259256</v>
      </c>
      <c r="N25" s="8">
        <v>4</v>
      </c>
      <c r="O25" s="8">
        <v>6</v>
      </c>
      <c r="P25" s="8">
        <v>11</v>
      </c>
      <c r="Q25" s="8">
        <v>6</v>
      </c>
      <c r="R25" s="8">
        <v>3</v>
      </c>
    </row>
    <row r="26" spans="1:19" ht="15.6">
      <c r="A26" s="7"/>
      <c r="C26" s="7">
        <v>78</v>
      </c>
      <c r="D26" s="8" t="s">
        <v>198</v>
      </c>
      <c r="E26" s="3">
        <f t="shared" ref="E26:L26" si="3">SUM(E23:E25)</f>
        <v>57</v>
      </c>
      <c r="F26" s="3">
        <f t="shared" si="3"/>
        <v>59</v>
      </c>
      <c r="G26" s="3">
        <f t="shared" si="3"/>
        <v>54</v>
      </c>
      <c r="H26" s="3">
        <f t="shared" si="3"/>
        <v>50</v>
      </c>
      <c r="I26" s="3">
        <f t="shared" si="3"/>
        <v>51</v>
      </c>
      <c r="J26" s="3">
        <f t="shared" si="3"/>
        <v>48</v>
      </c>
      <c r="K26" s="3">
        <f t="shared" si="3"/>
        <v>43</v>
      </c>
      <c r="L26" s="3">
        <f t="shared" si="3"/>
        <v>362</v>
      </c>
      <c r="M26" s="9">
        <f>L26/546</f>
        <v>0.66300366300366298</v>
      </c>
      <c r="N26" s="3">
        <f>SUM(N23:N25)</f>
        <v>6</v>
      </c>
      <c r="O26" s="3">
        <f>SUM(O23:O25)</f>
        <v>18</v>
      </c>
      <c r="P26" s="3">
        <f>SUM(P23:P25)</f>
        <v>32</v>
      </c>
      <c r="Q26" s="3">
        <f>SUM(Q23:Q25)</f>
        <v>22</v>
      </c>
      <c r="R26" s="3">
        <f>SUM(R23:R25)</f>
        <v>10</v>
      </c>
    </row>
    <row r="27" spans="1:19" ht="15.6">
      <c r="A27" s="7"/>
      <c r="C27" s="7"/>
      <c r="D27" s="8"/>
      <c r="E27" s="3"/>
      <c r="F27" s="3"/>
      <c r="G27" s="3"/>
      <c r="H27" s="3"/>
      <c r="I27" s="3"/>
      <c r="J27" s="3"/>
      <c r="K27" s="3"/>
      <c r="L27" s="3"/>
      <c r="M27" s="9"/>
      <c r="N27" s="8"/>
      <c r="O27" s="8"/>
      <c r="P27" s="8"/>
      <c r="Q27" s="8"/>
      <c r="R27" s="8"/>
    </row>
    <row r="28" spans="1:19" ht="15.6">
      <c r="A28" s="1"/>
      <c r="C28" s="7"/>
      <c r="D28" s="8" t="s">
        <v>199</v>
      </c>
      <c r="E28" s="8"/>
      <c r="F28" s="8"/>
      <c r="G28" s="8"/>
      <c r="H28" s="8"/>
      <c r="I28" s="8"/>
      <c r="J28" s="8"/>
      <c r="K28" s="8"/>
      <c r="L28" s="3"/>
      <c r="M28" s="9">
        <v>0.75</v>
      </c>
      <c r="N28" s="8"/>
      <c r="O28" s="8"/>
      <c r="P28" s="8">
        <v>37</v>
      </c>
      <c r="Q28" s="8"/>
      <c r="R28" s="8"/>
    </row>
    <row r="29" spans="1:19" ht="15.6">
      <c r="A29" s="1"/>
      <c r="C29" s="7"/>
      <c r="D29" s="8" t="s">
        <v>200</v>
      </c>
      <c r="E29" s="8"/>
      <c r="F29" s="8"/>
      <c r="G29" s="8"/>
      <c r="H29" s="8"/>
      <c r="I29" s="8"/>
      <c r="J29" s="8"/>
      <c r="K29" s="8"/>
      <c r="L29" s="3"/>
      <c r="M29" s="10">
        <f>SUM(M28-M26)</f>
        <v>8.699633699633702E-2</v>
      </c>
      <c r="N29" s="8"/>
      <c r="O29" s="8"/>
      <c r="P29" s="11">
        <f>P28-P26-Q26</f>
        <v>-17</v>
      </c>
      <c r="Q29" s="8"/>
      <c r="R29" s="8"/>
    </row>
    <row r="30" spans="1:19">
      <c r="M30" s="1"/>
    </row>
    <row r="31" spans="1:19">
      <c r="M31" s="1"/>
    </row>
    <row r="32" spans="1:19" ht="15.6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</row>
    <row r="33" spans="1:20" ht="15.6">
      <c r="A33" s="3" t="s">
        <v>0</v>
      </c>
      <c r="B33" s="3" t="s">
        <v>1</v>
      </c>
      <c r="C33" s="3" t="s">
        <v>2</v>
      </c>
      <c r="D33" s="3" t="s">
        <v>3</v>
      </c>
      <c r="E33" s="3" t="s">
        <v>4</v>
      </c>
      <c r="F33" s="3" t="s">
        <v>5</v>
      </c>
      <c r="G33" s="3" t="s">
        <v>6</v>
      </c>
      <c r="H33" s="3" t="s">
        <v>7</v>
      </c>
      <c r="I33" s="3" t="s">
        <v>8</v>
      </c>
      <c r="J33" s="3" t="s">
        <v>9</v>
      </c>
      <c r="K33" s="3" t="s">
        <v>10</v>
      </c>
      <c r="L33" s="3" t="s">
        <v>11</v>
      </c>
    </row>
    <row r="34" spans="1:20" ht="15.6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</row>
    <row r="35" spans="1:20" ht="15.6">
      <c r="A35" s="8" t="s">
        <v>12</v>
      </c>
      <c r="B35" s="14">
        <v>11</v>
      </c>
      <c r="C35" s="8" t="s">
        <v>30</v>
      </c>
      <c r="D35" s="8" t="s">
        <v>31</v>
      </c>
      <c r="E35" s="8" t="s">
        <v>25</v>
      </c>
      <c r="F35" s="8" t="s">
        <v>25</v>
      </c>
      <c r="G35" s="8" t="s">
        <v>25</v>
      </c>
      <c r="H35" s="8" t="s">
        <v>25</v>
      </c>
      <c r="I35" s="8" t="s">
        <v>25</v>
      </c>
      <c r="J35" s="8"/>
      <c r="K35" s="8" t="s">
        <v>25</v>
      </c>
      <c r="L35" s="26">
        <v>6</v>
      </c>
    </row>
    <row r="36" spans="1:20" ht="15.6">
      <c r="A36" s="8" t="s">
        <v>12</v>
      </c>
      <c r="B36" s="14">
        <v>11</v>
      </c>
      <c r="C36" s="8" t="s">
        <v>32</v>
      </c>
      <c r="D36" s="8" t="s">
        <v>33</v>
      </c>
      <c r="E36" s="8" t="s">
        <v>25</v>
      </c>
      <c r="F36" s="8"/>
      <c r="G36" s="8" t="s">
        <v>25</v>
      </c>
      <c r="H36" s="8" t="s">
        <v>25</v>
      </c>
      <c r="I36" s="8"/>
      <c r="J36" s="8" t="s">
        <v>25</v>
      </c>
      <c r="K36" s="8" t="s">
        <v>25</v>
      </c>
      <c r="L36" s="26">
        <v>5</v>
      </c>
    </row>
    <row r="37" spans="1:20" ht="15.6">
      <c r="A37" s="8" t="s">
        <v>12</v>
      </c>
      <c r="B37" s="14">
        <v>11</v>
      </c>
      <c r="C37" s="8" t="s">
        <v>36</v>
      </c>
      <c r="D37" s="8" t="s">
        <v>37</v>
      </c>
      <c r="E37" s="8"/>
      <c r="F37" s="8" t="s">
        <v>25</v>
      </c>
      <c r="G37" s="8" t="s">
        <v>25</v>
      </c>
      <c r="H37" s="8" t="s">
        <v>25</v>
      </c>
      <c r="I37" s="8"/>
      <c r="J37" s="8" t="s">
        <v>25</v>
      </c>
      <c r="K37" s="8" t="s">
        <v>25</v>
      </c>
      <c r="L37" s="26">
        <v>5</v>
      </c>
    </row>
    <row r="38" spans="1:20" ht="15.6">
      <c r="A38" s="8" t="s">
        <v>12</v>
      </c>
      <c r="B38" s="14">
        <v>11</v>
      </c>
      <c r="C38" s="8" t="s">
        <v>42</v>
      </c>
      <c r="D38" s="8" t="s">
        <v>43</v>
      </c>
      <c r="E38" s="8" t="s">
        <v>25</v>
      </c>
      <c r="F38" s="8" t="s">
        <v>25</v>
      </c>
      <c r="G38" s="8" t="s">
        <v>25</v>
      </c>
      <c r="H38" s="8" t="s">
        <v>25</v>
      </c>
      <c r="I38" s="8" t="s">
        <v>25</v>
      </c>
      <c r="J38" s="8" t="s">
        <v>25</v>
      </c>
      <c r="K38" s="8" t="s">
        <v>25</v>
      </c>
      <c r="L38" s="27">
        <v>7</v>
      </c>
    </row>
    <row r="39" spans="1:20" ht="15.6">
      <c r="A39" s="8" t="s">
        <v>12</v>
      </c>
      <c r="B39" s="14">
        <v>11</v>
      </c>
      <c r="C39" s="8" t="s">
        <v>50</v>
      </c>
      <c r="D39" s="8" t="s">
        <v>51</v>
      </c>
      <c r="E39" s="8" t="s">
        <v>25</v>
      </c>
      <c r="F39" s="8" t="s">
        <v>25</v>
      </c>
      <c r="G39" s="8" t="s">
        <v>25</v>
      </c>
      <c r="H39" s="8" t="s">
        <v>25</v>
      </c>
      <c r="I39" s="8" t="s">
        <v>25</v>
      </c>
      <c r="J39" s="8" t="s">
        <v>25</v>
      </c>
      <c r="K39" s="8" t="s">
        <v>25</v>
      </c>
      <c r="L39" s="27">
        <v>7</v>
      </c>
    </row>
    <row r="40" spans="1:20" ht="15.6">
      <c r="A40" s="12" t="s">
        <v>207</v>
      </c>
      <c r="B40" s="13"/>
      <c r="C40" s="12"/>
      <c r="D40" s="12"/>
      <c r="E40" s="12">
        <v>4</v>
      </c>
      <c r="F40" s="12">
        <v>4</v>
      </c>
      <c r="G40" s="12">
        <v>5</v>
      </c>
      <c r="H40" s="12">
        <v>5</v>
      </c>
      <c r="I40" s="12">
        <v>3</v>
      </c>
      <c r="J40" s="12">
        <v>4</v>
      </c>
      <c r="K40" s="12">
        <v>5</v>
      </c>
      <c r="L40" s="13">
        <f>SUM(L35:L39)</f>
        <v>30</v>
      </c>
      <c r="M40" s="7"/>
      <c r="N40" s="8"/>
      <c r="O40" s="8"/>
      <c r="P40" s="8"/>
      <c r="Q40" s="8"/>
      <c r="R40" s="8"/>
      <c r="S40" s="8"/>
      <c r="T40" s="8"/>
    </row>
    <row r="41" spans="1:20" ht="15.6">
      <c r="A41" s="8"/>
      <c r="B41" s="14"/>
      <c r="C41" s="8"/>
      <c r="D41" s="8"/>
      <c r="E41" s="8"/>
      <c r="F41" s="8"/>
      <c r="G41" s="8"/>
      <c r="H41" s="8"/>
      <c r="I41" s="8"/>
      <c r="J41" s="8"/>
      <c r="K41" s="8"/>
      <c r="L41" s="14"/>
    </row>
    <row r="42" spans="1:20" ht="15.6">
      <c r="A42" s="8" t="s">
        <v>12</v>
      </c>
      <c r="B42" s="14">
        <v>12</v>
      </c>
      <c r="C42" s="8" t="s">
        <v>17</v>
      </c>
      <c r="D42" s="8" t="s">
        <v>18</v>
      </c>
      <c r="E42" s="8"/>
      <c r="F42" s="8" t="s">
        <v>25</v>
      </c>
      <c r="G42" s="8"/>
      <c r="H42" s="8" t="s">
        <v>25</v>
      </c>
      <c r="I42" s="8"/>
      <c r="J42" s="8"/>
      <c r="K42" s="8"/>
      <c r="L42" s="25">
        <v>2</v>
      </c>
    </row>
    <row r="43" spans="1:20" ht="15.6">
      <c r="A43" s="8" t="s">
        <v>12</v>
      </c>
      <c r="B43" s="14">
        <v>12</v>
      </c>
      <c r="C43" s="8" t="s">
        <v>19</v>
      </c>
      <c r="D43" s="8" t="s">
        <v>20</v>
      </c>
      <c r="E43" s="8"/>
      <c r="F43" s="8"/>
      <c r="G43" s="8"/>
      <c r="H43" s="8" t="s">
        <v>25</v>
      </c>
      <c r="I43" s="8"/>
      <c r="J43" s="8"/>
      <c r="K43" s="8"/>
      <c r="L43" s="25">
        <v>1</v>
      </c>
    </row>
    <row r="44" spans="1:20" ht="15.6">
      <c r="A44" s="8" t="s">
        <v>12</v>
      </c>
      <c r="B44" s="14">
        <v>12</v>
      </c>
      <c r="C44" s="8" t="s">
        <v>26</v>
      </c>
      <c r="D44" s="8" t="s">
        <v>27</v>
      </c>
      <c r="E44" s="8" t="s">
        <v>25</v>
      </c>
      <c r="F44" s="8" t="s">
        <v>25</v>
      </c>
      <c r="G44" s="8" t="s">
        <v>25</v>
      </c>
      <c r="H44" s="8" t="s">
        <v>25</v>
      </c>
      <c r="I44" s="8" t="s">
        <v>25</v>
      </c>
      <c r="J44" s="8" t="s">
        <v>25</v>
      </c>
      <c r="K44" s="8" t="s">
        <v>25</v>
      </c>
      <c r="L44" s="27">
        <v>7</v>
      </c>
    </row>
    <row r="45" spans="1:20" ht="15.6">
      <c r="A45" s="8" t="s">
        <v>12</v>
      </c>
      <c r="B45" s="14">
        <v>12</v>
      </c>
      <c r="C45" s="8" t="s">
        <v>40</v>
      </c>
      <c r="D45" s="8" t="s">
        <v>41</v>
      </c>
      <c r="E45" s="8" t="s">
        <v>25</v>
      </c>
      <c r="F45" s="8" t="s">
        <v>25</v>
      </c>
      <c r="G45" s="8"/>
      <c r="H45" s="8"/>
      <c r="I45" s="8"/>
      <c r="J45" s="8"/>
      <c r="K45" s="8"/>
      <c r="L45" s="25">
        <v>2</v>
      </c>
    </row>
    <row r="46" spans="1:20" ht="15.6">
      <c r="A46" s="8" t="s">
        <v>12</v>
      </c>
      <c r="B46" s="14">
        <v>12</v>
      </c>
      <c r="C46" s="8" t="s">
        <v>44</v>
      </c>
      <c r="D46" s="8" t="s">
        <v>45</v>
      </c>
      <c r="E46" s="8" t="s">
        <v>25</v>
      </c>
      <c r="F46" s="8" t="s">
        <v>25</v>
      </c>
      <c r="G46" s="8" t="s">
        <v>25</v>
      </c>
      <c r="H46" s="8" t="s">
        <v>25</v>
      </c>
      <c r="I46" s="8" t="s">
        <v>25</v>
      </c>
      <c r="J46" s="8" t="s">
        <v>25</v>
      </c>
      <c r="K46" s="8"/>
      <c r="L46" s="26">
        <v>6</v>
      </c>
    </row>
    <row r="47" spans="1:20" ht="15.6">
      <c r="A47" s="12" t="s">
        <v>208</v>
      </c>
      <c r="B47" s="13"/>
      <c r="C47" s="12"/>
      <c r="D47" s="12"/>
      <c r="E47" s="12">
        <v>3</v>
      </c>
      <c r="F47" s="12">
        <v>4</v>
      </c>
      <c r="G47" s="12">
        <v>2</v>
      </c>
      <c r="H47" s="12">
        <v>4</v>
      </c>
      <c r="I47" s="12">
        <v>2</v>
      </c>
      <c r="J47" s="12">
        <v>2</v>
      </c>
      <c r="K47" s="12">
        <v>1</v>
      </c>
      <c r="L47" s="13">
        <f>SUM(L42:L46)</f>
        <v>18</v>
      </c>
      <c r="M47" s="7"/>
      <c r="N47" s="8"/>
      <c r="O47" s="8"/>
      <c r="P47" s="8"/>
      <c r="Q47" s="8"/>
      <c r="R47" s="8"/>
      <c r="S47" s="8"/>
      <c r="T47" s="8"/>
    </row>
    <row r="48" spans="1:20" ht="15.6">
      <c r="A48" s="8"/>
      <c r="B48" s="14"/>
      <c r="C48" s="8"/>
      <c r="D48" s="8"/>
      <c r="E48" s="8"/>
      <c r="F48" s="8"/>
      <c r="G48" s="8"/>
      <c r="H48" s="8"/>
      <c r="I48" s="8"/>
      <c r="J48" s="8"/>
      <c r="K48" s="8"/>
      <c r="L48" s="14"/>
    </row>
    <row r="49" spans="1:20" ht="15.6">
      <c r="A49" s="8" t="s">
        <v>12</v>
      </c>
      <c r="B49" s="14">
        <v>14</v>
      </c>
      <c r="C49" s="8" t="s">
        <v>13</v>
      </c>
      <c r="D49" s="8" t="s">
        <v>14</v>
      </c>
      <c r="E49" s="8" t="s">
        <v>25</v>
      </c>
      <c r="F49" s="8" t="s">
        <v>25</v>
      </c>
      <c r="G49" s="8"/>
      <c r="H49" s="8"/>
      <c r="I49" s="8" t="s">
        <v>25</v>
      </c>
      <c r="J49" s="8" t="s">
        <v>25</v>
      </c>
      <c r="K49" s="8"/>
      <c r="L49" s="26">
        <v>4</v>
      </c>
    </row>
    <row r="50" spans="1:20" ht="15.6">
      <c r="A50" s="8" t="s">
        <v>12</v>
      </c>
      <c r="B50" s="14">
        <v>14</v>
      </c>
      <c r="C50" s="8" t="s">
        <v>236</v>
      </c>
      <c r="D50" s="8" t="s">
        <v>237</v>
      </c>
      <c r="E50" s="8"/>
      <c r="F50" s="8"/>
      <c r="G50" s="8"/>
      <c r="H50" s="8"/>
      <c r="I50" s="8"/>
      <c r="J50" s="8"/>
      <c r="K50" s="8"/>
      <c r="L50" s="24">
        <v>0</v>
      </c>
    </row>
    <row r="51" spans="1:20" ht="15.6">
      <c r="A51" s="8" t="s">
        <v>12</v>
      </c>
      <c r="B51" s="14">
        <v>14</v>
      </c>
      <c r="C51" s="8" t="s">
        <v>21</v>
      </c>
      <c r="D51" s="8" t="s">
        <v>22</v>
      </c>
      <c r="E51" s="8"/>
      <c r="F51" s="8" t="s">
        <v>25</v>
      </c>
      <c r="G51" s="8"/>
      <c r="H51" s="8"/>
      <c r="I51" s="8"/>
      <c r="J51" s="8" t="s">
        <v>25</v>
      </c>
      <c r="K51" s="8" t="s">
        <v>25</v>
      </c>
      <c r="L51" s="25">
        <v>3</v>
      </c>
    </row>
    <row r="52" spans="1:20" ht="15.6">
      <c r="A52" s="8" t="s">
        <v>12</v>
      </c>
      <c r="B52" s="14">
        <v>14</v>
      </c>
      <c r="C52" s="8" t="s">
        <v>23</v>
      </c>
      <c r="D52" s="8" t="s">
        <v>24</v>
      </c>
      <c r="E52" s="8"/>
      <c r="F52" s="8" t="s">
        <v>25</v>
      </c>
      <c r="G52" s="8"/>
      <c r="H52" s="8" t="s">
        <v>25</v>
      </c>
      <c r="I52" s="8"/>
      <c r="J52" s="8"/>
      <c r="K52" s="8"/>
      <c r="L52" s="25">
        <v>2</v>
      </c>
    </row>
    <row r="53" spans="1:20" ht="15.6">
      <c r="A53" s="12" t="s">
        <v>209</v>
      </c>
      <c r="B53" s="13"/>
      <c r="C53" s="12"/>
      <c r="D53" s="12"/>
      <c r="E53" s="12">
        <v>1</v>
      </c>
      <c r="F53" s="12">
        <v>3</v>
      </c>
      <c r="G53" s="12">
        <v>0</v>
      </c>
      <c r="H53" s="12">
        <v>1</v>
      </c>
      <c r="I53" s="12">
        <v>1</v>
      </c>
      <c r="J53" s="12">
        <v>2</v>
      </c>
      <c r="K53" s="12">
        <v>1</v>
      </c>
      <c r="L53" s="13">
        <f>SUM(L48:L52)</f>
        <v>9</v>
      </c>
      <c r="M53" s="7"/>
      <c r="N53" s="8"/>
      <c r="O53" s="8"/>
      <c r="P53" s="8"/>
      <c r="Q53" s="8"/>
      <c r="R53" s="8"/>
      <c r="S53" s="8"/>
      <c r="T53" s="8"/>
    </row>
    <row r="54" spans="1:20" ht="15.6">
      <c r="A54" s="8"/>
      <c r="B54" s="14"/>
      <c r="C54" s="8"/>
      <c r="D54" s="8"/>
      <c r="E54" s="8"/>
      <c r="F54" s="8"/>
      <c r="G54" s="8"/>
      <c r="H54" s="8"/>
      <c r="I54" s="8"/>
      <c r="J54" s="8"/>
      <c r="K54" s="8"/>
      <c r="L54" s="14"/>
    </row>
    <row r="55" spans="1:20" ht="15.6">
      <c r="A55" s="8" t="s">
        <v>12</v>
      </c>
      <c r="B55" s="14">
        <v>18</v>
      </c>
      <c r="C55" s="8" t="s">
        <v>15</v>
      </c>
      <c r="D55" s="8" t="s">
        <v>16</v>
      </c>
      <c r="E55" s="8" t="s">
        <v>25</v>
      </c>
      <c r="F55" s="8" t="s">
        <v>25</v>
      </c>
      <c r="G55" s="8" t="s">
        <v>25</v>
      </c>
      <c r="H55" s="8" t="s">
        <v>25</v>
      </c>
      <c r="I55" s="8" t="s">
        <v>25</v>
      </c>
      <c r="J55" s="8" t="s">
        <v>25</v>
      </c>
      <c r="K55" s="8" t="s">
        <v>25</v>
      </c>
      <c r="L55" s="27">
        <v>7</v>
      </c>
    </row>
    <row r="56" spans="1:20" ht="15.6">
      <c r="A56" s="8" t="s">
        <v>12</v>
      </c>
      <c r="B56" s="14">
        <v>18</v>
      </c>
      <c r="C56" s="8" t="s">
        <v>28</v>
      </c>
      <c r="D56" s="8" t="s">
        <v>29</v>
      </c>
      <c r="E56" s="8" t="s">
        <v>25</v>
      </c>
      <c r="F56" s="8" t="s">
        <v>25</v>
      </c>
      <c r="G56" s="8" t="s">
        <v>25</v>
      </c>
      <c r="H56" s="8" t="s">
        <v>25</v>
      </c>
      <c r="I56" s="8" t="s">
        <v>25</v>
      </c>
      <c r="J56" s="8" t="s">
        <v>25</v>
      </c>
      <c r="K56" s="8" t="s">
        <v>25</v>
      </c>
      <c r="L56" s="27">
        <v>7</v>
      </c>
    </row>
    <row r="57" spans="1:20" ht="15.6">
      <c r="A57" s="8" t="s">
        <v>12</v>
      </c>
      <c r="B57" s="14">
        <v>18</v>
      </c>
      <c r="C57" s="8" t="s">
        <v>34</v>
      </c>
      <c r="D57" s="8" t="s">
        <v>35</v>
      </c>
      <c r="E57" s="8" t="s">
        <v>25</v>
      </c>
      <c r="F57" s="8" t="s">
        <v>25</v>
      </c>
      <c r="G57" s="8" t="s">
        <v>25</v>
      </c>
      <c r="H57" s="8" t="s">
        <v>25</v>
      </c>
      <c r="I57" s="8" t="s">
        <v>25</v>
      </c>
      <c r="J57" s="8" t="s">
        <v>25</v>
      </c>
      <c r="K57" s="8" t="s">
        <v>25</v>
      </c>
      <c r="L57" s="27">
        <v>7</v>
      </c>
    </row>
    <row r="58" spans="1:20" ht="15.6">
      <c r="A58" s="8" t="s">
        <v>12</v>
      </c>
      <c r="B58" s="14">
        <v>18</v>
      </c>
      <c r="C58" s="8" t="s">
        <v>38</v>
      </c>
      <c r="D58" s="8" t="s">
        <v>39</v>
      </c>
      <c r="E58" s="8" t="s">
        <v>25</v>
      </c>
      <c r="F58" s="8" t="s">
        <v>25</v>
      </c>
      <c r="G58" s="8" t="s">
        <v>25</v>
      </c>
      <c r="H58" s="8" t="s">
        <v>25</v>
      </c>
      <c r="I58" s="8" t="s">
        <v>25</v>
      </c>
      <c r="J58" s="8" t="s">
        <v>25</v>
      </c>
      <c r="K58" s="8"/>
      <c r="L58" s="26">
        <v>6</v>
      </c>
    </row>
    <row r="59" spans="1:20" ht="15.6">
      <c r="A59" s="8" t="s">
        <v>12</v>
      </c>
      <c r="B59" s="14">
        <v>18</v>
      </c>
      <c r="C59" s="8" t="s">
        <v>46</v>
      </c>
      <c r="D59" s="8" t="s">
        <v>47</v>
      </c>
      <c r="E59" s="8" t="s">
        <v>25</v>
      </c>
      <c r="F59" s="8" t="s">
        <v>25</v>
      </c>
      <c r="G59" s="8" t="s">
        <v>25</v>
      </c>
      <c r="H59" s="8"/>
      <c r="I59" s="8" t="s">
        <v>25</v>
      </c>
      <c r="J59" s="8" t="s">
        <v>25</v>
      </c>
      <c r="K59" s="8" t="s">
        <v>25</v>
      </c>
      <c r="L59" s="26">
        <v>6</v>
      </c>
    </row>
    <row r="60" spans="1:20" ht="15.6">
      <c r="A60" s="8" t="s">
        <v>12</v>
      </c>
      <c r="B60" s="14">
        <v>18</v>
      </c>
      <c r="C60" s="8" t="s">
        <v>52</v>
      </c>
      <c r="D60" s="8" t="s">
        <v>53</v>
      </c>
      <c r="E60" s="8"/>
      <c r="F60" s="8"/>
      <c r="G60" s="8"/>
      <c r="H60" s="8"/>
      <c r="I60" s="8"/>
      <c r="J60" s="8"/>
      <c r="K60" s="8"/>
      <c r="L60" s="24">
        <v>0</v>
      </c>
    </row>
    <row r="61" spans="1:20" ht="15.6">
      <c r="A61" s="12" t="s">
        <v>210</v>
      </c>
      <c r="B61" s="13"/>
      <c r="C61" s="12"/>
      <c r="D61" s="12"/>
      <c r="E61" s="12">
        <v>5</v>
      </c>
      <c r="F61" s="12">
        <v>5</v>
      </c>
      <c r="G61" s="12">
        <v>5</v>
      </c>
      <c r="H61" s="12">
        <v>4</v>
      </c>
      <c r="I61" s="12">
        <v>5</v>
      </c>
      <c r="J61" s="12">
        <v>5</v>
      </c>
      <c r="K61" s="12">
        <v>4</v>
      </c>
      <c r="L61" s="13">
        <f>SUM(L55:L60)</f>
        <v>33</v>
      </c>
      <c r="M61" s="7"/>
      <c r="N61" s="8"/>
      <c r="O61" s="8"/>
      <c r="P61" s="8"/>
      <c r="Q61" s="8"/>
      <c r="R61" s="8"/>
      <c r="S61" s="8"/>
      <c r="T61" s="8"/>
    </row>
    <row r="62" spans="1:20" ht="15.6">
      <c r="A62" s="8"/>
      <c r="B62" s="14"/>
      <c r="C62" s="8"/>
      <c r="D62" s="8"/>
      <c r="E62" s="8"/>
      <c r="F62" s="8"/>
      <c r="G62" s="8"/>
      <c r="H62" s="8"/>
      <c r="I62" s="8"/>
      <c r="J62" s="8"/>
      <c r="K62" s="8"/>
      <c r="L62" s="14"/>
    </row>
    <row r="63" spans="1:20" ht="15.6">
      <c r="A63" s="15" t="s">
        <v>211</v>
      </c>
      <c r="B63" s="16"/>
      <c r="C63" s="15"/>
      <c r="D63" s="15"/>
      <c r="E63" s="15">
        <f t="shared" ref="E63:L63" si="4">SUM(E40+E47+E53+E61)</f>
        <v>13</v>
      </c>
      <c r="F63" s="15">
        <f t="shared" si="4"/>
        <v>16</v>
      </c>
      <c r="G63" s="15">
        <f t="shared" si="4"/>
        <v>12</v>
      </c>
      <c r="H63" s="15">
        <f t="shared" si="4"/>
        <v>14</v>
      </c>
      <c r="I63" s="15">
        <f t="shared" si="4"/>
        <v>11</v>
      </c>
      <c r="J63" s="15">
        <f t="shared" si="4"/>
        <v>13</v>
      </c>
      <c r="K63" s="15">
        <f t="shared" si="4"/>
        <v>11</v>
      </c>
      <c r="L63" s="15">
        <f t="shared" si="4"/>
        <v>90</v>
      </c>
      <c r="M63" s="7"/>
      <c r="N63" s="8"/>
      <c r="O63" s="8"/>
      <c r="P63" s="8"/>
      <c r="Q63" s="8"/>
      <c r="R63" s="8"/>
      <c r="S63" s="8"/>
      <c r="T63" s="8"/>
    </row>
    <row r="64" spans="1:20" ht="15.6">
      <c r="A64" s="8"/>
      <c r="B64" s="14"/>
      <c r="C64" s="8"/>
      <c r="D64" s="8"/>
      <c r="E64" s="8"/>
      <c r="F64" s="8"/>
      <c r="G64" s="8"/>
      <c r="H64" s="8"/>
      <c r="I64" s="8"/>
      <c r="J64" s="8"/>
      <c r="K64" s="8"/>
      <c r="L64" s="14"/>
    </row>
    <row r="65" spans="1:20" ht="15.6">
      <c r="A65" s="8"/>
      <c r="B65" s="14"/>
      <c r="C65" s="8"/>
      <c r="D65" s="8"/>
      <c r="E65" s="8"/>
      <c r="F65" s="8"/>
      <c r="G65" s="8"/>
      <c r="H65" s="8"/>
      <c r="I65" s="8"/>
      <c r="J65" s="8"/>
      <c r="K65" s="8"/>
      <c r="L65" s="14"/>
    </row>
    <row r="66" spans="1:20" ht="15.6">
      <c r="A66" s="3" t="s">
        <v>0</v>
      </c>
      <c r="B66" s="3" t="s">
        <v>1</v>
      </c>
      <c r="C66" s="3" t="s">
        <v>2</v>
      </c>
      <c r="D66" s="3" t="s">
        <v>3</v>
      </c>
      <c r="E66" s="3" t="s">
        <v>4</v>
      </c>
      <c r="F66" s="3" t="s">
        <v>5</v>
      </c>
      <c r="G66" s="3" t="s">
        <v>6</v>
      </c>
      <c r="H66" s="3" t="s">
        <v>7</v>
      </c>
      <c r="I66" s="3" t="s">
        <v>8</v>
      </c>
      <c r="J66" s="3" t="s">
        <v>9</v>
      </c>
      <c r="K66" s="3" t="s">
        <v>10</v>
      </c>
      <c r="L66" s="3" t="s">
        <v>11</v>
      </c>
      <c r="M66" s="7"/>
      <c r="N66" s="8"/>
      <c r="O66" s="8"/>
      <c r="P66" s="8"/>
      <c r="Q66" s="8"/>
      <c r="R66" s="8"/>
      <c r="S66" s="8"/>
      <c r="T66" s="8"/>
    </row>
    <row r="67" spans="1:20" ht="15.6">
      <c r="A67" s="8"/>
      <c r="B67" s="14"/>
      <c r="C67" s="8"/>
      <c r="D67" s="8"/>
      <c r="E67" s="8"/>
      <c r="F67" s="8"/>
      <c r="G67" s="8"/>
      <c r="H67" s="8"/>
      <c r="I67" s="8"/>
      <c r="J67" s="8"/>
      <c r="K67" s="8"/>
      <c r="L67" s="14"/>
    </row>
    <row r="68" spans="1:20" ht="15.6">
      <c r="A68" s="8" t="s">
        <v>54</v>
      </c>
      <c r="B68" s="14">
        <v>21</v>
      </c>
      <c r="C68" s="8" t="s">
        <v>87</v>
      </c>
      <c r="D68" s="8" t="s">
        <v>88</v>
      </c>
      <c r="E68" s="8" t="s">
        <v>25</v>
      </c>
      <c r="F68" s="8" t="s">
        <v>25</v>
      </c>
      <c r="G68" s="8" t="s">
        <v>25</v>
      </c>
      <c r="H68" s="8" t="s">
        <v>25</v>
      </c>
      <c r="I68" s="8" t="s">
        <v>25</v>
      </c>
      <c r="J68" s="8" t="s">
        <v>25</v>
      </c>
      <c r="K68" s="8" t="s">
        <v>25</v>
      </c>
      <c r="L68" s="27">
        <v>7</v>
      </c>
    </row>
    <row r="69" spans="1:20" ht="15.6">
      <c r="A69" s="8" t="s">
        <v>54</v>
      </c>
      <c r="B69" s="14">
        <v>21</v>
      </c>
      <c r="C69" s="8" t="s">
        <v>100</v>
      </c>
      <c r="D69" s="8" t="s">
        <v>101</v>
      </c>
      <c r="E69" s="8" t="s">
        <v>25</v>
      </c>
      <c r="F69" s="8"/>
      <c r="G69" s="8" t="s">
        <v>25</v>
      </c>
      <c r="H69" s="8" t="s">
        <v>25</v>
      </c>
      <c r="I69" s="8" t="s">
        <v>25</v>
      </c>
      <c r="J69" s="8"/>
      <c r="K69" s="8"/>
      <c r="L69" s="26">
        <v>4</v>
      </c>
    </row>
    <row r="70" spans="1:20" ht="15.6">
      <c r="A70" s="8" t="s">
        <v>54</v>
      </c>
      <c r="B70" s="14">
        <v>21</v>
      </c>
      <c r="C70" s="8" t="s">
        <v>108</v>
      </c>
      <c r="D70" s="8" t="s">
        <v>109</v>
      </c>
      <c r="E70" s="8"/>
      <c r="F70" s="8" t="s">
        <v>25</v>
      </c>
      <c r="G70" s="8" t="s">
        <v>25</v>
      </c>
      <c r="H70" s="8" t="s">
        <v>25</v>
      </c>
      <c r="I70" s="8" t="s">
        <v>25</v>
      </c>
      <c r="J70" s="8"/>
      <c r="K70" s="8"/>
      <c r="L70" s="26">
        <v>4</v>
      </c>
    </row>
    <row r="71" spans="1:20" ht="15.6">
      <c r="A71" s="8" t="s">
        <v>54</v>
      </c>
      <c r="B71" s="14">
        <v>21</v>
      </c>
      <c r="C71" s="8" t="s">
        <v>114</v>
      </c>
      <c r="D71" s="8" t="s">
        <v>115</v>
      </c>
      <c r="E71" s="8" t="s">
        <v>25</v>
      </c>
      <c r="F71" s="8" t="s">
        <v>25</v>
      </c>
      <c r="G71" s="8" t="s">
        <v>25</v>
      </c>
      <c r="H71" s="8" t="s">
        <v>25</v>
      </c>
      <c r="I71" s="8" t="s">
        <v>25</v>
      </c>
      <c r="J71" s="8" t="s">
        <v>25</v>
      </c>
      <c r="K71" s="8" t="s">
        <v>25</v>
      </c>
      <c r="L71" s="27">
        <v>7</v>
      </c>
    </row>
    <row r="72" spans="1:20" s="18" customFormat="1" ht="15.6">
      <c r="A72" s="12" t="s">
        <v>212</v>
      </c>
      <c r="B72" s="13"/>
      <c r="C72" s="12"/>
      <c r="D72" s="12"/>
      <c r="E72" s="12">
        <v>3</v>
      </c>
      <c r="F72" s="12">
        <v>3</v>
      </c>
      <c r="G72" s="12">
        <v>4</v>
      </c>
      <c r="H72" s="12">
        <v>4</v>
      </c>
      <c r="I72" s="12">
        <v>4</v>
      </c>
      <c r="J72" s="12">
        <v>2</v>
      </c>
      <c r="K72" s="12">
        <v>2</v>
      </c>
      <c r="L72" s="13">
        <f>SUM(L68:L71)</f>
        <v>22</v>
      </c>
      <c r="M72" s="17"/>
      <c r="N72" s="12"/>
      <c r="O72" s="12"/>
      <c r="P72" s="12"/>
      <c r="Q72" s="12"/>
      <c r="R72" s="12"/>
      <c r="S72" s="12"/>
      <c r="T72" s="12"/>
    </row>
    <row r="73" spans="1:20" ht="15.6">
      <c r="A73" s="8"/>
      <c r="B73" s="14"/>
      <c r="C73" s="8"/>
      <c r="D73" s="8"/>
      <c r="E73" s="8"/>
      <c r="F73" s="8"/>
      <c r="G73" s="8"/>
      <c r="H73" s="8"/>
      <c r="I73" s="8"/>
      <c r="J73" s="8"/>
      <c r="K73" s="8"/>
      <c r="L73" s="14"/>
    </row>
    <row r="74" spans="1:20" ht="15.6">
      <c r="A74" s="8" t="s">
        <v>54</v>
      </c>
      <c r="B74" s="14">
        <v>22</v>
      </c>
      <c r="C74" s="8" t="s">
        <v>61</v>
      </c>
      <c r="D74" s="8" t="s">
        <v>62</v>
      </c>
      <c r="E74" s="8" t="s">
        <v>25</v>
      </c>
      <c r="F74" s="8" t="s">
        <v>25</v>
      </c>
      <c r="G74" s="8"/>
      <c r="H74" s="8"/>
      <c r="I74" s="8"/>
      <c r="J74" s="8" t="s">
        <v>25</v>
      </c>
      <c r="K74" s="8" t="s">
        <v>25</v>
      </c>
      <c r="L74" s="26">
        <v>4</v>
      </c>
    </row>
    <row r="75" spans="1:20" ht="15.6">
      <c r="A75" s="8" t="s">
        <v>54</v>
      </c>
      <c r="B75" s="14">
        <v>22</v>
      </c>
      <c r="C75" s="8" t="s">
        <v>63</v>
      </c>
      <c r="D75" s="8" t="s">
        <v>64</v>
      </c>
      <c r="E75" s="8"/>
      <c r="F75" s="8"/>
      <c r="G75" s="8" t="s">
        <v>25</v>
      </c>
      <c r="H75" s="8"/>
      <c r="I75" s="8" t="s">
        <v>25</v>
      </c>
      <c r="J75" s="8" t="s">
        <v>25</v>
      </c>
      <c r="K75" s="8"/>
      <c r="L75" s="25">
        <v>3</v>
      </c>
    </row>
    <row r="76" spans="1:20" ht="15.6">
      <c r="A76" s="8" t="s">
        <v>54</v>
      </c>
      <c r="B76" s="14">
        <v>22</v>
      </c>
      <c r="C76" s="8" t="s">
        <v>65</v>
      </c>
      <c r="D76" s="8" t="s">
        <v>66</v>
      </c>
      <c r="E76" s="8" t="s">
        <v>25</v>
      </c>
      <c r="F76" s="8"/>
      <c r="G76" s="8" t="s">
        <v>25</v>
      </c>
      <c r="H76" s="8"/>
      <c r="I76" s="8"/>
      <c r="J76" s="8" t="s">
        <v>25</v>
      </c>
      <c r="K76" s="8" t="s">
        <v>25</v>
      </c>
      <c r="L76" s="26">
        <v>4</v>
      </c>
    </row>
    <row r="77" spans="1:20" ht="15.6">
      <c r="A77" s="8" t="s">
        <v>54</v>
      </c>
      <c r="B77" s="14">
        <v>22</v>
      </c>
      <c r="C77" s="8" t="s">
        <v>67</v>
      </c>
      <c r="D77" s="8" t="s">
        <v>68</v>
      </c>
      <c r="E77" s="8" t="s">
        <v>25</v>
      </c>
      <c r="F77" s="8" t="s">
        <v>25</v>
      </c>
      <c r="G77" s="8"/>
      <c r="H77" s="8"/>
      <c r="I77" s="8"/>
      <c r="J77" s="8" t="s">
        <v>25</v>
      </c>
      <c r="K77" s="8"/>
      <c r="L77" s="25">
        <v>3</v>
      </c>
    </row>
    <row r="78" spans="1:20" ht="15.6">
      <c r="A78" s="8" t="s">
        <v>54</v>
      </c>
      <c r="B78" s="14">
        <v>22</v>
      </c>
      <c r="C78" s="8" t="s">
        <v>104</v>
      </c>
      <c r="D78" s="8" t="s">
        <v>105</v>
      </c>
      <c r="E78" s="8" t="s">
        <v>25</v>
      </c>
      <c r="F78" s="8" t="s">
        <v>25</v>
      </c>
      <c r="G78" s="8"/>
      <c r="H78" s="8"/>
      <c r="I78" s="8"/>
      <c r="J78" s="8"/>
      <c r="K78" s="8" t="s">
        <v>25</v>
      </c>
      <c r="L78" s="25">
        <v>3</v>
      </c>
    </row>
    <row r="79" spans="1:20" s="18" customFormat="1" ht="15.6">
      <c r="A79" s="12" t="s">
        <v>213</v>
      </c>
      <c r="B79" s="13"/>
      <c r="C79" s="12"/>
      <c r="D79" s="12"/>
      <c r="E79" s="12">
        <v>4</v>
      </c>
      <c r="F79" s="12">
        <v>3</v>
      </c>
      <c r="G79" s="12">
        <v>2</v>
      </c>
      <c r="H79" s="12">
        <v>0</v>
      </c>
      <c r="I79" s="12">
        <v>1</v>
      </c>
      <c r="J79" s="12">
        <v>4</v>
      </c>
      <c r="K79" s="12">
        <v>3</v>
      </c>
      <c r="L79" s="13">
        <f>SUM(L74:L78)</f>
        <v>17</v>
      </c>
      <c r="M79" s="17"/>
      <c r="N79" s="12"/>
      <c r="O79" s="12"/>
      <c r="P79" s="12"/>
      <c r="Q79" s="12"/>
      <c r="R79" s="12"/>
      <c r="S79" s="12"/>
      <c r="T79" s="12"/>
    </row>
    <row r="80" spans="1:20" ht="15.6">
      <c r="A80" s="8"/>
      <c r="B80" s="14"/>
      <c r="C80" s="8"/>
      <c r="D80" s="8"/>
      <c r="E80" s="8"/>
      <c r="F80" s="8"/>
      <c r="G80" s="8"/>
      <c r="H80" s="8"/>
      <c r="I80" s="8"/>
      <c r="J80" s="8"/>
      <c r="K80" s="8"/>
      <c r="L80" s="14"/>
    </row>
    <row r="81" spans="1:20" ht="15.6">
      <c r="A81" s="8" t="s">
        <v>54</v>
      </c>
      <c r="B81" s="14">
        <v>23</v>
      </c>
      <c r="C81" s="8" t="s">
        <v>57</v>
      </c>
      <c r="D81" s="8" t="s">
        <v>58</v>
      </c>
      <c r="E81" s="8" t="s">
        <v>25</v>
      </c>
      <c r="F81" s="8" t="s">
        <v>25</v>
      </c>
      <c r="G81" s="8" t="s">
        <v>25</v>
      </c>
      <c r="H81" s="8" t="s">
        <v>25</v>
      </c>
      <c r="I81" s="8" t="s">
        <v>25</v>
      </c>
      <c r="J81" s="8" t="s">
        <v>25</v>
      </c>
      <c r="K81" s="8" t="s">
        <v>25</v>
      </c>
      <c r="L81" s="27">
        <v>7</v>
      </c>
    </row>
    <row r="82" spans="1:20" ht="15.6">
      <c r="A82" s="8" t="s">
        <v>54</v>
      </c>
      <c r="B82" s="14">
        <v>23</v>
      </c>
      <c r="C82" s="8" t="s">
        <v>59</v>
      </c>
      <c r="D82" s="8" t="s">
        <v>60</v>
      </c>
      <c r="E82" s="8" t="s">
        <v>25</v>
      </c>
      <c r="F82" s="8" t="s">
        <v>25</v>
      </c>
      <c r="G82" s="8" t="s">
        <v>25</v>
      </c>
      <c r="H82" s="8" t="s">
        <v>25</v>
      </c>
      <c r="I82" s="8" t="s">
        <v>25</v>
      </c>
      <c r="J82" s="8" t="s">
        <v>25</v>
      </c>
      <c r="K82" s="8" t="s">
        <v>25</v>
      </c>
      <c r="L82" s="27">
        <v>7</v>
      </c>
    </row>
    <row r="83" spans="1:20" ht="15.6">
      <c r="A83" s="8" t="s">
        <v>54</v>
      </c>
      <c r="B83" s="14">
        <v>23</v>
      </c>
      <c r="C83" s="8" t="s">
        <v>69</v>
      </c>
      <c r="D83" s="8" t="s">
        <v>70</v>
      </c>
      <c r="E83" s="8" t="s">
        <v>25</v>
      </c>
      <c r="F83" s="8" t="s">
        <v>25</v>
      </c>
      <c r="G83" s="8" t="s">
        <v>25</v>
      </c>
      <c r="H83" s="8" t="s">
        <v>25</v>
      </c>
      <c r="I83" s="8" t="s">
        <v>25</v>
      </c>
      <c r="J83" s="8" t="s">
        <v>25</v>
      </c>
      <c r="K83" s="8" t="s">
        <v>25</v>
      </c>
      <c r="L83" s="27">
        <v>7</v>
      </c>
    </row>
    <row r="84" spans="1:20" ht="15.6">
      <c r="A84" s="8" t="s">
        <v>54</v>
      </c>
      <c r="B84" s="14">
        <v>23</v>
      </c>
      <c r="C84" s="8" t="s">
        <v>71</v>
      </c>
      <c r="D84" s="8" t="s">
        <v>72</v>
      </c>
      <c r="E84" s="8" t="s">
        <v>25</v>
      </c>
      <c r="F84" s="8" t="s">
        <v>25</v>
      </c>
      <c r="G84" s="8" t="s">
        <v>25</v>
      </c>
      <c r="H84" s="8" t="s">
        <v>25</v>
      </c>
      <c r="I84" s="8"/>
      <c r="J84" s="8"/>
      <c r="K84" s="8"/>
      <c r="L84" s="26">
        <v>4</v>
      </c>
    </row>
    <row r="85" spans="1:20" s="18" customFormat="1" ht="15.6">
      <c r="A85" s="12" t="s">
        <v>214</v>
      </c>
      <c r="B85" s="13"/>
      <c r="C85" s="12"/>
      <c r="D85" s="12"/>
      <c r="E85" s="12">
        <v>4</v>
      </c>
      <c r="F85" s="12">
        <v>4</v>
      </c>
      <c r="G85" s="12">
        <v>4</v>
      </c>
      <c r="H85" s="12">
        <v>4</v>
      </c>
      <c r="I85" s="12">
        <v>3</v>
      </c>
      <c r="J85" s="12">
        <v>3</v>
      </c>
      <c r="K85" s="12">
        <v>3</v>
      </c>
      <c r="L85" s="13">
        <f>SUM(L81:L84)</f>
        <v>25</v>
      </c>
      <c r="M85" s="17"/>
      <c r="N85" s="12"/>
      <c r="O85" s="12"/>
      <c r="P85" s="12"/>
      <c r="Q85" s="12"/>
      <c r="R85" s="12"/>
      <c r="S85" s="12"/>
      <c r="T85" s="12"/>
    </row>
    <row r="86" spans="1:20" ht="15.6">
      <c r="A86" s="8"/>
      <c r="B86" s="14"/>
      <c r="C86" s="8"/>
      <c r="D86" s="8"/>
      <c r="E86" s="8"/>
      <c r="F86" s="8"/>
      <c r="G86" s="8"/>
      <c r="H86" s="8"/>
      <c r="I86" s="8"/>
      <c r="J86" s="8"/>
      <c r="K86" s="8"/>
      <c r="L86" s="14"/>
    </row>
    <row r="87" spans="1:20" ht="15.6">
      <c r="A87" s="8" t="s">
        <v>54</v>
      </c>
      <c r="B87" s="14">
        <v>24</v>
      </c>
      <c r="C87" s="8" t="s">
        <v>55</v>
      </c>
      <c r="D87" s="8" t="s">
        <v>56</v>
      </c>
      <c r="E87" s="8" t="s">
        <v>25</v>
      </c>
      <c r="F87" s="8" t="s">
        <v>25</v>
      </c>
      <c r="G87" s="8" t="s">
        <v>25</v>
      </c>
      <c r="H87" s="8" t="s">
        <v>25</v>
      </c>
      <c r="I87" s="8" t="s">
        <v>25</v>
      </c>
      <c r="J87" s="8" t="s">
        <v>25</v>
      </c>
      <c r="K87" s="8" t="s">
        <v>25</v>
      </c>
      <c r="L87" s="27">
        <v>7</v>
      </c>
    </row>
    <row r="88" spans="1:20" ht="15.6">
      <c r="A88" s="8" t="s">
        <v>54</v>
      </c>
      <c r="B88" s="14">
        <v>24</v>
      </c>
      <c r="C88" s="8" t="s">
        <v>73</v>
      </c>
      <c r="D88" s="8" t="s">
        <v>74</v>
      </c>
      <c r="E88" s="8" t="s">
        <v>25</v>
      </c>
      <c r="F88" s="8" t="s">
        <v>25</v>
      </c>
      <c r="G88" s="8"/>
      <c r="H88" s="8"/>
      <c r="I88" s="8"/>
      <c r="J88" s="8"/>
      <c r="K88" s="8" t="s">
        <v>25</v>
      </c>
      <c r="L88" s="25">
        <v>3</v>
      </c>
    </row>
    <row r="89" spans="1:20" ht="15.6">
      <c r="A89" s="8" t="s">
        <v>54</v>
      </c>
      <c r="B89" s="14">
        <v>24</v>
      </c>
      <c r="C89" s="8" t="s">
        <v>77</v>
      </c>
      <c r="D89" s="8" t="s">
        <v>78</v>
      </c>
      <c r="E89" s="8" t="s">
        <v>25</v>
      </c>
      <c r="F89" s="8" t="s">
        <v>25</v>
      </c>
      <c r="G89" s="8" t="s">
        <v>25</v>
      </c>
      <c r="H89" s="8" t="s">
        <v>25</v>
      </c>
      <c r="I89" s="8" t="s">
        <v>25</v>
      </c>
      <c r="J89" s="8" t="s">
        <v>25</v>
      </c>
      <c r="K89" s="8" t="s">
        <v>25</v>
      </c>
      <c r="L89" s="27">
        <v>7</v>
      </c>
    </row>
    <row r="90" spans="1:20" ht="15.6">
      <c r="A90" s="8" t="s">
        <v>54</v>
      </c>
      <c r="B90" s="14">
        <v>24</v>
      </c>
      <c r="C90" s="8" t="s">
        <v>79</v>
      </c>
      <c r="D90" s="8" t="s">
        <v>80</v>
      </c>
      <c r="E90" s="8" t="s">
        <v>25</v>
      </c>
      <c r="F90" s="8" t="s">
        <v>25</v>
      </c>
      <c r="G90" s="8" t="s">
        <v>25</v>
      </c>
      <c r="H90" s="8" t="s">
        <v>25</v>
      </c>
      <c r="I90" s="8" t="s">
        <v>25</v>
      </c>
      <c r="J90" s="8" t="s">
        <v>25</v>
      </c>
      <c r="K90" s="8" t="s">
        <v>25</v>
      </c>
      <c r="L90" s="27">
        <v>7</v>
      </c>
    </row>
    <row r="91" spans="1:20" s="18" customFormat="1" ht="15.6">
      <c r="A91" s="12" t="s">
        <v>215</v>
      </c>
      <c r="B91" s="13"/>
      <c r="C91" s="12"/>
      <c r="D91" s="12"/>
      <c r="E91" s="12">
        <v>4</v>
      </c>
      <c r="F91" s="12">
        <v>4</v>
      </c>
      <c r="G91" s="12">
        <v>3</v>
      </c>
      <c r="H91" s="12">
        <v>3</v>
      </c>
      <c r="I91" s="12">
        <v>3</v>
      </c>
      <c r="J91" s="12">
        <v>3</v>
      </c>
      <c r="K91" s="12">
        <v>4</v>
      </c>
      <c r="L91" s="13">
        <f>SUM(L87:L90)</f>
        <v>24</v>
      </c>
      <c r="M91" s="17"/>
      <c r="N91" s="12"/>
      <c r="O91" s="12"/>
      <c r="P91" s="12"/>
      <c r="Q91" s="12"/>
      <c r="R91" s="12"/>
      <c r="S91" s="12"/>
      <c r="T91" s="12"/>
    </row>
    <row r="92" spans="1:20" ht="15.6">
      <c r="A92" s="8"/>
      <c r="B92" s="14"/>
      <c r="C92" s="8"/>
      <c r="D92" s="8"/>
      <c r="E92" s="8"/>
      <c r="F92" s="8"/>
      <c r="G92" s="8"/>
      <c r="H92" s="8"/>
      <c r="I92" s="8"/>
      <c r="J92" s="8"/>
      <c r="K92" s="8"/>
      <c r="L92" s="14"/>
    </row>
    <row r="93" spans="1:20" ht="15.6">
      <c r="A93" s="8" t="s">
        <v>54</v>
      </c>
      <c r="B93" s="14">
        <v>25</v>
      </c>
      <c r="C93" s="8" t="s">
        <v>90</v>
      </c>
      <c r="D93" s="8" t="s">
        <v>91</v>
      </c>
      <c r="E93" s="8" t="s">
        <v>25</v>
      </c>
      <c r="F93" s="8" t="s">
        <v>25</v>
      </c>
      <c r="G93" s="8" t="s">
        <v>25</v>
      </c>
      <c r="H93" s="8" t="s">
        <v>25</v>
      </c>
      <c r="I93" s="8" t="s">
        <v>25</v>
      </c>
      <c r="J93" s="8" t="s">
        <v>25</v>
      </c>
      <c r="K93" s="8" t="s">
        <v>25</v>
      </c>
      <c r="L93" s="27">
        <v>7</v>
      </c>
    </row>
    <row r="94" spans="1:20" ht="15.6">
      <c r="A94" s="8" t="s">
        <v>54</v>
      </c>
      <c r="B94" s="14">
        <v>25</v>
      </c>
      <c r="C94" s="8" t="s">
        <v>96</v>
      </c>
      <c r="D94" s="8" t="s">
        <v>97</v>
      </c>
      <c r="E94" s="8" t="s">
        <v>25</v>
      </c>
      <c r="F94" s="8" t="s">
        <v>25</v>
      </c>
      <c r="G94" s="8" t="s">
        <v>25</v>
      </c>
      <c r="H94" s="8"/>
      <c r="I94" s="8" t="s">
        <v>25</v>
      </c>
      <c r="J94" s="8"/>
      <c r="K94" s="8" t="s">
        <v>25</v>
      </c>
      <c r="L94" s="26">
        <v>5</v>
      </c>
    </row>
    <row r="95" spans="1:20" ht="15.6">
      <c r="A95" s="8" t="s">
        <v>54</v>
      </c>
      <c r="B95" s="14">
        <v>25</v>
      </c>
      <c r="C95" s="8" t="s">
        <v>98</v>
      </c>
      <c r="D95" s="8" t="s">
        <v>99</v>
      </c>
      <c r="E95" s="8" t="s">
        <v>25</v>
      </c>
      <c r="F95" s="8"/>
      <c r="G95" s="8" t="s">
        <v>25</v>
      </c>
      <c r="H95" s="8" t="s">
        <v>25</v>
      </c>
      <c r="I95" s="8" t="s">
        <v>25</v>
      </c>
      <c r="J95" s="8" t="s">
        <v>25</v>
      </c>
      <c r="K95" s="8" t="s">
        <v>25</v>
      </c>
      <c r="L95" s="26">
        <v>6</v>
      </c>
    </row>
    <row r="96" spans="1:20" ht="15.6">
      <c r="A96" s="8" t="s">
        <v>54</v>
      </c>
      <c r="B96" s="14">
        <v>25</v>
      </c>
      <c r="C96" s="8" t="s">
        <v>112</v>
      </c>
      <c r="D96" s="8" t="s">
        <v>113</v>
      </c>
      <c r="E96" s="8" t="s">
        <v>25</v>
      </c>
      <c r="F96" s="8" t="s">
        <v>25</v>
      </c>
      <c r="G96" s="8" t="s">
        <v>25</v>
      </c>
      <c r="H96" s="8"/>
      <c r="I96" s="8" t="s">
        <v>25</v>
      </c>
      <c r="J96" s="8"/>
      <c r="K96" s="8"/>
      <c r="L96" s="26">
        <v>4</v>
      </c>
    </row>
    <row r="97" spans="1:20" ht="15.6">
      <c r="A97" s="8" t="s">
        <v>54</v>
      </c>
      <c r="B97" s="14">
        <v>25</v>
      </c>
      <c r="C97" s="8" t="s">
        <v>116</v>
      </c>
      <c r="D97" s="8" t="s">
        <v>117</v>
      </c>
      <c r="E97" s="8" t="s">
        <v>25</v>
      </c>
      <c r="F97" s="8" t="s">
        <v>25</v>
      </c>
      <c r="G97" s="8" t="s">
        <v>25</v>
      </c>
      <c r="H97" s="8" t="s">
        <v>25</v>
      </c>
      <c r="I97" s="8" t="s">
        <v>25</v>
      </c>
      <c r="J97" s="8"/>
      <c r="K97" s="8" t="s">
        <v>25</v>
      </c>
      <c r="L97" s="26">
        <v>6</v>
      </c>
    </row>
    <row r="98" spans="1:20" s="18" customFormat="1" ht="15.6">
      <c r="A98" s="12" t="s">
        <v>216</v>
      </c>
      <c r="B98" s="13"/>
      <c r="C98" s="12"/>
      <c r="D98" s="12"/>
      <c r="E98" s="12">
        <v>5</v>
      </c>
      <c r="F98" s="12">
        <v>4</v>
      </c>
      <c r="G98" s="12">
        <v>5</v>
      </c>
      <c r="H98" s="12">
        <v>3</v>
      </c>
      <c r="I98" s="12">
        <v>5</v>
      </c>
      <c r="J98" s="12">
        <v>2</v>
      </c>
      <c r="K98" s="12">
        <v>4</v>
      </c>
      <c r="L98" s="13">
        <f>SUM(L93:L97)</f>
        <v>28</v>
      </c>
      <c r="M98" s="17"/>
      <c r="N98" s="12"/>
      <c r="O98" s="12"/>
      <c r="P98" s="12"/>
      <c r="Q98" s="12"/>
      <c r="R98" s="12"/>
      <c r="S98" s="12"/>
      <c r="T98" s="12"/>
    </row>
    <row r="99" spans="1:20" ht="15.6">
      <c r="A99" s="8"/>
      <c r="B99" s="14"/>
      <c r="C99" s="8"/>
      <c r="D99" s="8"/>
      <c r="E99" s="8"/>
      <c r="F99" s="8"/>
      <c r="G99" s="8"/>
      <c r="H99" s="8"/>
      <c r="I99" s="8"/>
      <c r="J99" s="8"/>
      <c r="K99" s="8"/>
      <c r="L99" s="14"/>
    </row>
    <row r="100" spans="1:20" ht="15.6">
      <c r="A100" s="8" t="s">
        <v>54</v>
      </c>
      <c r="B100" s="14">
        <v>26</v>
      </c>
      <c r="C100" s="8" t="s">
        <v>75</v>
      </c>
      <c r="D100" s="8" t="s">
        <v>76</v>
      </c>
      <c r="E100" s="8" t="s">
        <v>25</v>
      </c>
      <c r="F100" s="8" t="s">
        <v>25</v>
      </c>
      <c r="G100" s="8" t="s">
        <v>25</v>
      </c>
      <c r="H100" s="8" t="s">
        <v>25</v>
      </c>
      <c r="I100" s="8" t="s">
        <v>25</v>
      </c>
      <c r="J100" s="8"/>
      <c r="K100" s="8" t="s">
        <v>25</v>
      </c>
      <c r="L100" s="26">
        <v>6</v>
      </c>
    </row>
    <row r="101" spans="1:20" ht="15.6">
      <c r="A101" s="8" t="s">
        <v>54</v>
      </c>
      <c r="B101" s="14">
        <v>26</v>
      </c>
      <c r="C101" s="8" t="s">
        <v>81</v>
      </c>
      <c r="D101" s="8" t="s">
        <v>82</v>
      </c>
      <c r="E101" s="8"/>
      <c r="F101" s="8" t="s">
        <v>25</v>
      </c>
      <c r="G101" s="8" t="s">
        <v>25</v>
      </c>
      <c r="H101" s="8"/>
      <c r="I101" s="8"/>
      <c r="J101" s="8" t="s">
        <v>25</v>
      </c>
      <c r="K101" s="8"/>
      <c r="L101" s="25">
        <v>3</v>
      </c>
    </row>
    <row r="102" spans="1:20" ht="15.6">
      <c r="A102" s="8" t="s">
        <v>54</v>
      </c>
      <c r="B102" s="14">
        <v>26</v>
      </c>
      <c r="C102" s="8" t="s">
        <v>83</v>
      </c>
      <c r="D102" s="8" t="s">
        <v>84</v>
      </c>
      <c r="E102" s="8" t="s">
        <v>25</v>
      </c>
      <c r="F102" s="8" t="s">
        <v>25</v>
      </c>
      <c r="G102" s="8" t="s">
        <v>25</v>
      </c>
      <c r="H102" s="8" t="s">
        <v>25</v>
      </c>
      <c r="I102" s="8" t="s">
        <v>25</v>
      </c>
      <c r="J102" s="8"/>
      <c r="K102" s="8" t="s">
        <v>25</v>
      </c>
      <c r="L102" s="26">
        <v>6</v>
      </c>
    </row>
    <row r="103" spans="1:20" ht="15.6">
      <c r="A103" s="8" t="s">
        <v>54</v>
      </c>
      <c r="B103" s="14">
        <v>26</v>
      </c>
      <c r="C103" s="8" t="s">
        <v>102</v>
      </c>
      <c r="D103" s="8" t="s">
        <v>103</v>
      </c>
      <c r="E103" s="8"/>
      <c r="F103" s="8" t="s">
        <v>25</v>
      </c>
      <c r="G103" s="8"/>
      <c r="H103" s="8"/>
      <c r="I103" s="8" t="s">
        <v>25</v>
      </c>
      <c r="J103" s="8" t="s">
        <v>25</v>
      </c>
      <c r="K103" s="8"/>
      <c r="L103" s="25">
        <v>3</v>
      </c>
    </row>
    <row r="104" spans="1:20" s="18" customFormat="1" ht="15.6">
      <c r="A104" s="12" t="s">
        <v>217</v>
      </c>
      <c r="B104" s="13"/>
      <c r="C104" s="12"/>
      <c r="D104" s="12"/>
      <c r="E104" s="12">
        <v>2</v>
      </c>
      <c r="F104" s="12">
        <v>4</v>
      </c>
      <c r="G104" s="12">
        <v>3</v>
      </c>
      <c r="H104" s="12">
        <v>2</v>
      </c>
      <c r="I104" s="12">
        <v>3</v>
      </c>
      <c r="J104" s="12">
        <v>2</v>
      </c>
      <c r="K104" s="12">
        <v>2</v>
      </c>
      <c r="L104" s="13">
        <f>SUM(L100:L103)</f>
        <v>18</v>
      </c>
      <c r="M104" s="17"/>
      <c r="N104" s="12"/>
      <c r="O104" s="12"/>
      <c r="P104" s="12"/>
      <c r="Q104" s="12"/>
      <c r="R104" s="12"/>
      <c r="S104" s="12"/>
      <c r="T104" s="12"/>
    </row>
    <row r="105" spans="1:20" ht="15.6">
      <c r="A105" s="8"/>
      <c r="B105" s="14"/>
      <c r="C105" s="8"/>
      <c r="D105" s="8"/>
      <c r="E105" s="8"/>
      <c r="F105" s="8"/>
      <c r="G105" s="8"/>
      <c r="H105" s="8"/>
      <c r="I105" s="8"/>
      <c r="J105" s="8"/>
      <c r="K105" s="8"/>
      <c r="L105" s="14"/>
    </row>
    <row r="106" spans="1:20" ht="15.6">
      <c r="A106" s="8" t="s">
        <v>54</v>
      </c>
      <c r="B106" s="14">
        <v>27</v>
      </c>
      <c r="C106" s="8" t="s">
        <v>89</v>
      </c>
      <c r="D106" s="8" t="s">
        <v>238</v>
      </c>
      <c r="E106" s="8" t="s">
        <v>25</v>
      </c>
      <c r="F106" s="8" t="s">
        <v>25</v>
      </c>
      <c r="G106" s="8" t="s">
        <v>25</v>
      </c>
      <c r="H106" s="8" t="s">
        <v>25</v>
      </c>
      <c r="I106" s="8" t="s">
        <v>25</v>
      </c>
      <c r="J106" s="8" t="s">
        <v>25</v>
      </c>
      <c r="K106" s="8"/>
      <c r="L106" s="26">
        <v>6</v>
      </c>
    </row>
    <row r="107" spans="1:20" ht="15.6">
      <c r="A107" s="8" t="s">
        <v>54</v>
      </c>
      <c r="B107" s="14">
        <v>27</v>
      </c>
      <c r="C107" s="8" t="s">
        <v>92</v>
      </c>
      <c r="D107" s="8" t="s">
        <v>93</v>
      </c>
      <c r="E107" s="8" t="s">
        <v>25</v>
      </c>
      <c r="F107" s="8" t="s">
        <v>25</v>
      </c>
      <c r="G107" s="8"/>
      <c r="H107" s="8" t="s">
        <v>25</v>
      </c>
      <c r="I107" s="8"/>
      <c r="J107" s="8" t="s">
        <v>25</v>
      </c>
      <c r="K107" s="8" t="s">
        <v>25</v>
      </c>
      <c r="L107" s="26">
        <v>5</v>
      </c>
    </row>
    <row r="108" spans="1:20" ht="15.6">
      <c r="A108" s="8" t="s">
        <v>54</v>
      </c>
      <c r="B108" s="14">
        <v>27</v>
      </c>
      <c r="C108" s="8" t="s">
        <v>94</v>
      </c>
      <c r="D108" s="8" t="s">
        <v>95</v>
      </c>
      <c r="E108" s="8" t="s">
        <v>25</v>
      </c>
      <c r="F108" s="8" t="s">
        <v>25</v>
      </c>
      <c r="G108" s="8" t="s">
        <v>25</v>
      </c>
      <c r="H108" s="8" t="s">
        <v>25</v>
      </c>
      <c r="I108" s="8" t="s">
        <v>25</v>
      </c>
      <c r="J108" s="8" t="s">
        <v>25</v>
      </c>
      <c r="K108" s="8"/>
      <c r="L108" s="26">
        <v>6</v>
      </c>
    </row>
    <row r="109" spans="1:20" ht="15.6">
      <c r="A109" s="8" t="s">
        <v>54</v>
      </c>
      <c r="B109" s="14">
        <v>27</v>
      </c>
      <c r="C109" s="8" t="s">
        <v>106</v>
      </c>
      <c r="D109" s="8" t="s">
        <v>107</v>
      </c>
      <c r="E109" s="8" t="s">
        <v>25</v>
      </c>
      <c r="F109" s="8" t="s">
        <v>25</v>
      </c>
      <c r="G109" s="8"/>
      <c r="H109" s="8"/>
      <c r="I109" s="8"/>
      <c r="J109" s="8"/>
      <c r="K109" s="8"/>
      <c r="L109" s="25">
        <v>2</v>
      </c>
    </row>
    <row r="110" spans="1:20" ht="15.6">
      <c r="A110" s="8" t="s">
        <v>54</v>
      </c>
      <c r="B110" s="14">
        <v>27</v>
      </c>
      <c r="C110" s="8" t="s">
        <v>110</v>
      </c>
      <c r="D110" s="8" t="s">
        <v>111</v>
      </c>
      <c r="E110" s="8" t="s">
        <v>25</v>
      </c>
      <c r="F110" s="8" t="s">
        <v>25</v>
      </c>
      <c r="G110" s="8" t="s">
        <v>25</v>
      </c>
      <c r="H110" s="8" t="s">
        <v>25</v>
      </c>
      <c r="I110" s="8" t="s">
        <v>25</v>
      </c>
      <c r="J110" s="8" t="s">
        <v>25</v>
      </c>
      <c r="K110" s="8" t="s">
        <v>25</v>
      </c>
      <c r="L110" s="27">
        <v>7</v>
      </c>
    </row>
    <row r="111" spans="1:20" s="18" customFormat="1" ht="15.6">
      <c r="A111" s="12" t="s">
        <v>218</v>
      </c>
      <c r="B111" s="13"/>
      <c r="C111" s="12"/>
      <c r="D111" s="12"/>
      <c r="E111" s="12">
        <v>5</v>
      </c>
      <c r="F111" s="12">
        <v>5</v>
      </c>
      <c r="G111" s="12">
        <v>3</v>
      </c>
      <c r="H111" s="12">
        <v>4</v>
      </c>
      <c r="I111" s="12">
        <v>3</v>
      </c>
      <c r="J111" s="12">
        <v>4</v>
      </c>
      <c r="K111" s="12">
        <v>2</v>
      </c>
      <c r="L111" s="13">
        <f>SUM(L106:L110)</f>
        <v>26</v>
      </c>
      <c r="M111" s="17"/>
      <c r="N111" s="12"/>
      <c r="O111" s="12"/>
      <c r="P111" s="12"/>
      <c r="Q111" s="12"/>
      <c r="R111" s="12"/>
      <c r="S111" s="12"/>
      <c r="T111" s="12"/>
    </row>
    <row r="112" spans="1:20" ht="15.6">
      <c r="A112" s="8"/>
      <c r="B112" s="14"/>
      <c r="C112" s="8"/>
      <c r="D112" s="8"/>
      <c r="E112" s="8"/>
      <c r="F112" s="8"/>
      <c r="G112" s="8"/>
      <c r="H112" s="8"/>
      <c r="I112" s="8"/>
      <c r="J112" s="8"/>
      <c r="K112" s="8"/>
      <c r="L112" s="14"/>
    </row>
    <row r="113" spans="1:20" s="20" customFormat="1" ht="15.6">
      <c r="A113" s="15" t="s">
        <v>219</v>
      </c>
      <c r="B113" s="16"/>
      <c r="C113" s="15"/>
      <c r="D113" s="15"/>
      <c r="E113" s="16">
        <f t="shared" ref="E113:L113" si="5">SUM(E72+E79+E85+E91+E98+E104+E111)</f>
        <v>27</v>
      </c>
      <c r="F113" s="16">
        <f t="shared" si="5"/>
        <v>27</v>
      </c>
      <c r="G113" s="16">
        <f t="shared" si="5"/>
        <v>24</v>
      </c>
      <c r="H113" s="16">
        <f t="shared" si="5"/>
        <v>20</v>
      </c>
      <c r="I113" s="16">
        <f t="shared" si="5"/>
        <v>22</v>
      </c>
      <c r="J113" s="16">
        <f t="shared" si="5"/>
        <v>20</v>
      </c>
      <c r="K113" s="16">
        <f t="shared" si="5"/>
        <v>20</v>
      </c>
      <c r="L113" s="16">
        <f t="shared" si="5"/>
        <v>160</v>
      </c>
      <c r="M113" s="19"/>
      <c r="N113" s="15"/>
      <c r="O113" s="15"/>
      <c r="P113" s="15"/>
      <c r="Q113" s="15"/>
      <c r="R113" s="15"/>
      <c r="S113" s="15"/>
      <c r="T113" s="15"/>
    </row>
    <row r="114" spans="1:20" ht="15.6">
      <c r="A114" s="8"/>
      <c r="B114" s="14"/>
      <c r="C114" s="8"/>
      <c r="D114" s="8"/>
      <c r="E114" s="8"/>
      <c r="F114" s="8"/>
      <c r="G114" s="8"/>
      <c r="H114" s="8"/>
      <c r="I114" s="8"/>
      <c r="J114" s="8"/>
      <c r="K114" s="8"/>
      <c r="L114" s="14"/>
    </row>
    <row r="115" spans="1:20" ht="15.6">
      <c r="A115" s="3" t="s">
        <v>0</v>
      </c>
      <c r="B115" s="3" t="s">
        <v>1</v>
      </c>
      <c r="C115" s="3" t="s">
        <v>2</v>
      </c>
      <c r="D115" s="3" t="s">
        <v>3</v>
      </c>
      <c r="E115" s="3" t="s">
        <v>4</v>
      </c>
      <c r="F115" s="3" t="s">
        <v>5</v>
      </c>
      <c r="G115" s="3" t="s">
        <v>6</v>
      </c>
      <c r="H115" s="3" t="s">
        <v>7</v>
      </c>
      <c r="I115" s="3" t="s">
        <v>8</v>
      </c>
      <c r="J115" s="3" t="s">
        <v>9</v>
      </c>
      <c r="K115" s="3" t="s">
        <v>10</v>
      </c>
      <c r="L115" s="3" t="s">
        <v>11</v>
      </c>
      <c r="M115" s="7"/>
      <c r="N115" s="8"/>
      <c r="O115" s="8"/>
      <c r="P115" s="8"/>
      <c r="Q115" s="8"/>
      <c r="R115" s="8"/>
      <c r="S115" s="8"/>
      <c r="T115" s="8"/>
    </row>
    <row r="116" spans="1:20" ht="15.6">
      <c r="A116" s="8"/>
      <c r="B116" s="14"/>
      <c r="C116" s="8"/>
      <c r="D116" s="8"/>
      <c r="E116" s="8"/>
      <c r="F116" s="8"/>
      <c r="G116" s="8"/>
      <c r="H116" s="8"/>
      <c r="I116" s="8"/>
      <c r="J116" s="8"/>
      <c r="K116" s="8"/>
      <c r="L116" s="14"/>
    </row>
    <row r="117" spans="1:20" ht="15.6">
      <c r="A117" s="8"/>
      <c r="B117" s="14"/>
      <c r="C117" s="8"/>
      <c r="D117" s="8"/>
      <c r="E117" s="8"/>
      <c r="F117" s="8"/>
      <c r="G117" s="8"/>
      <c r="H117" s="8"/>
      <c r="I117" s="8"/>
      <c r="J117" s="8"/>
      <c r="K117" s="8"/>
      <c r="L117" s="14"/>
    </row>
    <row r="118" spans="1:20" ht="15.6">
      <c r="A118" s="8" t="s">
        <v>118</v>
      </c>
      <c r="B118" s="14">
        <v>41</v>
      </c>
      <c r="C118" s="8" t="s">
        <v>125</v>
      </c>
      <c r="D118" s="8" t="s">
        <v>126</v>
      </c>
      <c r="E118" s="8" t="s">
        <v>25</v>
      </c>
      <c r="F118" s="8"/>
      <c r="G118" s="8"/>
      <c r="H118" s="8"/>
      <c r="I118" s="8"/>
      <c r="J118" s="8" t="s">
        <v>25</v>
      </c>
      <c r="K118" s="8"/>
      <c r="L118" s="25">
        <v>2</v>
      </c>
    </row>
    <row r="119" spans="1:20" ht="15.6">
      <c r="A119" s="8" t="s">
        <v>118</v>
      </c>
      <c r="B119" s="14">
        <v>41</v>
      </c>
      <c r="C119" s="8" t="s">
        <v>156</v>
      </c>
      <c r="D119" s="8" t="s">
        <v>157</v>
      </c>
      <c r="E119" s="8"/>
      <c r="F119" s="8" t="s">
        <v>25</v>
      </c>
      <c r="G119" s="8" t="s">
        <v>25</v>
      </c>
      <c r="H119" s="8" t="s">
        <v>25</v>
      </c>
      <c r="I119" s="8" t="s">
        <v>25</v>
      </c>
      <c r="J119" s="8" t="s">
        <v>25</v>
      </c>
      <c r="K119" s="8" t="s">
        <v>25</v>
      </c>
      <c r="L119" s="26">
        <v>6</v>
      </c>
    </row>
    <row r="120" spans="1:20" ht="15.6">
      <c r="A120" s="8" t="s">
        <v>118</v>
      </c>
      <c r="B120" s="14">
        <v>41</v>
      </c>
      <c r="C120" s="8" t="s">
        <v>158</v>
      </c>
      <c r="D120" s="8" t="s">
        <v>159</v>
      </c>
      <c r="E120" s="8" t="s">
        <v>25</v>
      </c>
      <c r="F120" s="8" t="s">
        <v>25</v>
      </c>
      <c r="G120" s="8" t="s">
        <v>25</v>
      </c>
      <c r="H120" s="8" t="s">
        <v>25</v>
      </c>
      <c r="I120" s="8" t="s">
        <v>25</v>
      </c>
      <c r="J120" s="8" t="s">
        <v>25</v>
      </c>
      <c r="K120" s="8" t="s">
        <v>25</v>
      </c>
      <c r="L120" s="27">
        <v>7</v>
      </c>
    </row>
    <row r="121" spans="1:20" ht="15.6">
      <c r="A121" s="8" t="s">
        <v>118</v>
      </c>
      <c r="B121" s="14">
        <v>41</v>
      </c>
      <c r="C121" s="8" t="s">
        <v>164</v>
      </c>
      <c r="D121" s="8" t="s">
        <v>165</v>
      </c>
      <c r="E121" s="8" t="s">
        <v>25</v>
      </c>
      <c r="F121" s="8"/>
      <c r="G121" s="8"/>
      <c r="H121" s="8" t="s">
        <v>25</v>
      </c>
      <c r="I121" s="8" t="s">
        <v>25</v>
      </c>
      <c r="J121" s="8" t="s">
        <v>25</v>
      </c>
      <c r="K121" s="8"/>
      <c r="L121" s="26">
        <v>4</v>
      </c>
    </row>
    <row r="122" spans="1:20" s="18" customFormat="1" ht="15.6">
      <c r="A122" s="12" t="s">
        <v>220</v>
      </c>
      <c r="B122" s="13"/>
      <c r="C122" s="12"/>
      <c r="D122" s="12"/>
      <c r="E122" s="12">
        <v>3</v>
      </c>
      <c r="F122" s="12">
        <v>2</v>
      </c>
      <c r="G122" s="12">
        <v>2</v>
      </c>
      <c r="H122" s="12">
        <v>3</v>
      </c>
      <c r="I122" s="12">
        <v>3</v>
      </c>
      <c r="J122" s="12">
        <v>4</v>
      </c>
      <c r="K122" s="12">
        <v>2</v>
      </c>
      <c r="L122" s="13">
        <f>SUM(L118:L121)</f>
        <v>19</v>
      </c>
      <c r="M122" s="17"/>
      <c r="N122" s="12"/>
      <c r="O122" s="12"/>
      <c r="P122" s="12"/>
      <c r="Q122" s="12"/>
      <c r="R122" s="12"/>
      <c r="S122" s="12"/>
      <c r="T122" s="12"/>
    </row>
    <row r="123" spans="1:20" ht="15.6">
      <c r="A123" s="8"/>
      <c r="B123" s="14"/>
      <c r="C123" s="8"/>
      <c r="D123" s="8"/>
      <c r="E123" s="8"/>
      <c r="F123" s="8"/>
      <c r="G123" s="8"/>
      <c r="H123" s="8"/>
      <c r="I123" s="8"/>
      <c r="J123" s="8"/>
      <c r="K123" s="8"/>
      <c r="L123" s="14"/>
    </row>
    <row r="124" spans="1:20" ht="15.6">
      <c r="A124" s="8" t="s">
        <v>118</v>
      </c>
      <c r="B124" s="14">
        <v>42</v>
      </c>
      <c r="C124" s="8" t="s">
        <v>239</v>
      </c>
      <c r="D124" s="8" t="s">
        <v>240</v>
      </c>
      <c r="E124" s="8"/>
      <c r="F124" s="8"/>
      <c r="G124" s="8"/>
      <c r="H124" s="8"/>
      <c r="I124" s="8"/>
      <c r="J124" s="8"/>
      <c r="K124" s="8"/>
      <c r="L124" s="24">
        <v>0</v>
      </c>
    </row>
    <row r="125" spans="1:20" ht="15.6">
      <c r="A125" s="8" t="s">
        <v>118</v>
      </c>
      <c r="B125" s="14">
        <v>42</v>
      </c>
      <c r="C125" s="8" t="s">
        <v>121</v>
      </c>
      <c r="D125" s="8" t="s">
        <v>122</v>
      </c>
      <c r="E125" s="8" t="s">
        <v>25</v>
      </c>
      <c r="F125" s="8" t="s">
        <v>25</v>
      </c>
      <c r="G125" s="8" t="s">
        <v>25</v>
      </c>
      <c r="H125" s="8"/>
      <c r="I125" s="8" t="s">
        <v>25</v>
      </c>
      <c r="J125" s="8" t="s">
        <v>25</v>
      </c>
      <c r="K125" s="8"/>
      <c r="L125" s="26">
        <v>5</v>
      </c>
    </row>
    <row r="126" spans="1:20" ht="15.6">
      <c r="A126" s="8" t="s">
        <v>118</v>
      </c>
      <c r="B126" s="14">
        <v>42</v>
      </c>
      <c r="C126" s="8" t="s">
        <v>131</v>
      </c>
      <c r="D126" s="8" t="s">
        <v>132</v>
      </c>
      <c r="E126" s="8" t="s">
        <v>25</v>
      </c>
      <c r="F126" s="8" t="s">
        <v>25</v>
      </c>
      <c r="G126" s="8" t="s">
        <v>25</v>
      </c>
      <c r="H126" s="8" t="s">
        <v>25</v>
      </c>
      <c r="I126" s="8" t="s">
        <v>25</v>
      </c>
      <c r="J126" s="8" t="s">
        <v>25</v>
      </c>
      <c r="K126" s="8" t="s">
        <v>25</v>
      </c>
      <c r="L126" s="27">
        <v>7</v>
      </c>
    </row>
    <row r="127" spans="1:20" ht="15.6">
      <c r="A127" s="8" t="s">
        <v>118</v>
      </c>
      <c r="B127" s="14">
        <v>42</v>
      </c>
      <c r="C127" s="8" t="s">
        <v>133</v>
      </c>
      <c r="D127" s="8" t="s">
        <v>134</v>
      </c>
      <c r="E127" s="8"/>
      <c r="F127" s="8"/>
      <c r="G127" s="8"/>
      <c r="H127" s="8"/>
      <c r="I127" s="8"/>
      <c r="J127" s="8"/>
      <c r="K127" s="8"/>
      <c r="L127" s="24">
        <v>0</v>
      </c>
    </row>
    <row r="128" spans="1:20" ht="15.6">
      <c r="A128" s="8" t="s">
        <v>118</v>
      </c>
      <c r="B128" s="14">
        <v>42</v>
      </c>
      <c r="C128" s="8" t="s">
        <v>135</v>
      </c>
      <c r="D128" s="8" t="s">
        <v>136</v>
      </c>
      <c r="E128" s="8"/>
      <c r="F128" s="8"/>
      <c r="G128" s="8"/>
      <c r="H128" s="8"/>
      <c r="I128" s="8"/>
      <c r="J128" s="8"/>
      <c r="K128" s="8"/>
      <c r="L128" s="24">
        <v>0</v>
      </c>
    </row>
    <row r="129" spans="1:20" s="18" customFormat="1" ht="15.6">
      <c r="A129" s="12" t="s">
        <v>221</v>
      </c>
      <c r="B129" s="13"/>
      <c r="C129" s="12"/>
      <c r="D129" s="12"/>
      <c r="E129" s="12">
        <v>2</v>
      </c>
      <c r="F129" s="12">
        <v>2</v>
      </c>
      <c r="G129" s="12">
        <v>2</v>
      </c>
      <c r="H129" s="12">
        <v>1</v>
      </c>
      <c r="I129" s="12">
        <v>2</v>
      </c>
      <c r="J129" s="12">
        <v>2</v>
      </c>
      <c r="K129" s="12">
        <v>1</v>
      </c>
      <c r="L129" s="13">
        <f>SUM(L124:L128)</f>
        <v>12</v>
      </c>
      <c r="M129" s="17"/>
      <c r="N129" s="12"/>
      <c r="O129" s="12"/>
      <c r="P129" s="12"/>
      <c r="Q129" s="12"/>
      <c r="R129" s="12"/>
      <c r="S129" s="12"/>
      <c r="T129" s="12"/>
    </row>
    <row r="130" spans="1:20" ht="15.6">
      <c r="A130" s="8"/>
      <c r="B130" s="14"/>
      <c r="C130" s="8"/>
      <c r="D130" s="8"/>
      <c r="E130" s="8"/>
      <c r="F130" s="8"/>
      <c r="G130" s="8"/>
      <c r="H130" s="8"/>
      <c r="I130" s="8"/>
      <c r="J130" s="8"/>
      <c r="K130" s="8"/>
      <c r="L130" s="14"/>
    </row>
    <row r="131" spans="1:20" ht="15.6">
      <c r="A131" s="8" t="s">
        <v>118</v>
      </c>
      <c r="B131" s="14">
        <v>43</v>
      </c>
      <c r="C131" s="8" t="s">
        <v>119</v>
      </c>
      <c r="D131" s="8" t="s">
        <v>120</v>
      </c>
      <c r="E131" s="8" t="s">
        <v>25</v>
      </c>
      <c r="F131" s="8" t="s">
        <v>25</v>
      </c>
      <c r="G131" s="8" t="s">
        <v>25</v>
      </c>
      <c r="H131" s="8" t="s">
        <v>25</v>
      </c>
      <c r="I131" s="8" t="s">
        <v>25</v>
      </c>
      <c r="J131" s="8"/>
      <c r="K131" s="8" t="s">
        <v>25</v>
      </c>
      <c r="L131" s="26">
        <v>6</v>
      </c>
    </row>
    <row r="132" spans="1:20" ht="15.6">
      <c r="A132" s="8" t="s">
        <v>118</v>
      </c>
      <c r="B132" s="14">
        <v>43</v>
      </c>
      <c r="C132" s="8" t="s">
        <v>137</v>
      </c>
      <c r="D132" s="8" t="s">
        <v>138</v>
      </c>
      <c r="E132" s="8" t="s">
        <v>25</v>
      </c>
      <c r="F132" s="8"/>
      <c r="G132" s="8" t="s">
        <v>25</v>
      </c>
      <c r="H132" s="8" t="s">
        <v>25</v>
      </c>
      <c r="I132" s="8"/>
      <c r="J132" s="8"/>
      <c r="K132" s="8"/>
      <c r="L132" s="25">
        <v>3</v>
      </c>
    </row>
    <row r="133" spans="1:20" ht="15.6">
      <c r="A133" s="8" t="s">
        <v>118</v>
      </c>
      <c r="B133" s="14">
        <v>43</v>
      </c>
      <c r="C133" s="8" t="s">
        <v>139</v>
      </c>
      <c r="D133" s="8" t="s">
        <v>140</v>
      </c>
      <c r="E133" s="8" t="s">
        <v>25</v>
      </c>
      <c r="F133" s="8" t="s">
        <v>25</v>
      </c>
      <c r="G133" s="8" t="s">
        <v>25</v>
      </c>
      <c r="H133" s="8" t="s">
        <v>25</v>
      </c>
      <c r="I133" s="8" t="s">
        <v>25</v>
      </c>
      <c r="J133" s="8" t="s">
        <v>25</v>
      </c>
      <c r="K133" s="8" t="s">
        <v>25</v>
      </c>
      <c r="L133" s="27">
        <v>7</v>
      </c>
    </row>
    <row r="134" spans="1:20" ht="15.6">
      <c r="A134" s="8" t="s">
        <v>118</v>
      </c>
      <c r="B134" s="14">
        <v>43</v>
      </c>
      <c r="C134" s="8" t="s">
        <v>148</v>
      </c>
      <c r="D134" s="8" t="s">
        <v>149</v>
      </c>
      <c r="E134" s="8" t="s">
        <v>25</v>
      </c>
      <c r="F134" s="8"/>
      <c r="G134" s="8" t="s">
        <v>25</v>
      </c>
      <c r="H134" s="8"/>
      <c r="I134" s="8"/>
      <c r="J134" s="8"/>
      <c r="K134" s="8"/>
      <c r="L134" s="25">
        <v>2</v>
      </c>
    </row>
    <row r="135" spans="1:20" s="18" customFormat="1" ht="15.6">
      <c r="A135" s="12" t="s">
        <v>222</v>
      </c>
      <c r="B135" s="13"/>
      <c r="C135" s="12"/>
      <c r="D135" s="12"/>
      <c r="E135" s="12">
        <v>4</v>
      </c>
      <c r="F135" s="12">
        <v>2</v>
      </c>
      <c r="G135" s="12">
        <v>4</v>
      </c>
      <c r="H135" s="12">
        <v>3</v>
      </c>
      <c r="I135" s="12">
        <v>2</v>
      </c>
      <c r="J135" s="12">
        <v>1</v>
      </c>
      <c r="K135" s="12">
        <v>2</v>
      </c>
      <c r="L135" s="13">
        <f>SUM(L131:L134)</f>
        <v>18</v>
      </c>
      <c r="M135" s="17"/>
      <c r="N135" s="12"/>
      <c r="O135" s="12"/>
      <c r="P135" s="12"/>
      <c r="Q135" s="12"/>
      <c r="R135" s="12"/>
      <c r="S135" s="12"/>
      <c r="T135" s="12"/>
    </row>
    <row r="136" spans="1:20" ht="15.6">
      <c r="A136" s="8"/>
      <c r="B136" s="14"/>
      <c r="C136" s="8"/>
      <c r="D136" s="8"/>
      <c r="E136" s="8"/>
      <c r="F136" s="8"/>
      <c r="G136" s="8"/>
      <c r="H136" s="8"/>
      <c r="I136" s="8"/>
      <c r="J136" s="8"/>
      <c r="K136" s="8"/>
      <c r="L136" s="14"/>
    </row>
    <row r="137" spans="1:20" ht="15.6">
      <c r="A137" s="8" t="s">
        <v>118</v>
      </c>
      <c r="B137" s="14">
        <v>44</v>
      </c>
      <c r="C137" s="8" t="s">
        <v>154</v>
      </c>
      <c r="D137" s="8" t="s">
        <v>155</v>
      </c>
      <c r="E137" s="8"/>
      <c r="F137" s="8"/>
      <c r="G137" s="8"/>
      <c r="H137" s="8"/>
      <c r="I137" s="8"/>
      <c r="J137" s="8"/>
      <c r="K137" s="8"/>
      <c r="L137" s="24">
        <v>0</v>
      </c>
    </row>
    <row r="138" spans="1:20" ht="15.6">
      <c r="A138" s="8" t="s">
        <v>118</v>
      </c>
      <c r="B138" s="14">
        <v>44</v>
      </c>
      <c r="C138" s="8" t="s">
        <v>160</v>
      </c>
      <c r="D138" s="8" t="s">
        <v>161</v>
      </c>
      <c r="E138" s="8" t="s">
        <v>25</v>
      </c>
      <c r="F138" s="8" t="s">
        <v>25</v>
      </c>
      <c r="G138" s="8" t="s">
        <v>25</v>
      </c>
      <c r="H138" s="8" t="s">
        <v>25</v>
      </c>
      <c r="I138" s="8" t="s">
        <v>25</v>
      </c>
      <c r="J138" s="8" t="s">
        <v>25</v>
      </c>
      <c r="K138" s="8" t="s">
        <v>25</v>
      </c>
      <c r="L138" s="27">
        <v>7</v>
      </c>
    </row>
    <row r="139" spans="1:20" ht="15.6">
      <c r="A139" s="8" t="s">
        <v>118</v>
      </c>
      <c r="B139" s="14">
        <v>44</v>
      </c>
      <c r="C139" s="8" t="s">
        <v>166</v>
      </c>
      <c r="D139" s="8" t="s">
        <v>167</v>
      </c>
      <c r="E139" s="8" t="s">
        <v>25</v>
      </c>
      <c r="F139" s="8" t="s">
        <v>25</v>
      </c>
      <c r="G139" s="8" t="s">
        <v>25</v>
      </c>
      <c r="H139" s="8" t="s">
        <v>25</v>
      </c>
      <c r="I139" s="8" t="s">
        <v>25</v>
      </c>
      <c r="J139" s="8" t="s">
        <v>25</v>
      </c>
      <c r="K139" s="8" t="s">
        <v>25</v>
      </c>
      <c r="L139" s="27">
        <v>7</v>
      </c>
    </row>
    <row r="140" spans="1:20" ht="15.6">
      <c r="A140" s="8" t="s">
        <v>118</v>
      </c>
      <c r="B140" s="14">
        <v>44</v>
      </c>
      <c r="C140" s="8" t="s">
        <v>168</v>
      </c>
      <c r="D140" s="8" t="s">
        <v>169</v>
      </c>
      <c r="E140" s="8"/>
      <c r="F140" s="8" t="s">
        <v>25</v>
      </c>
      <c r="G140" s="8" t="s">
        <v>25</v>
      </c>
      <c r="H140" s="8" t="s">
        <v>25</v>
      </c>
      <c r="I140" s="8" t="s">
        <v>25</v>
      </c>
      <c r="J140" s="8"/>
      <c r="K140" s="8" t="s">
        <v>25</v>
      </c>
      <c r="L140" s="26">
        <v>5</v>
      </c>
    </row>
    <row r="141" spans="1:20" ht="15.6">
      <c r="A141" s="8" t="s">
        <v>118</v>
      </c>
      <c r="B141" s="14">
        <v>44</v>
      </c>
      <c r="C141" s="8" t="s">
        <v>170</v>
      </c>
      <c r="D141" s="8" t="s">
        <v>171</v>
      </c>
      <c r="E141" s="8"/>
      <c r="F141" s="8"/>
      <c r="G141" s="8"/>
      <c r="H141" s="8"/>
      <c r="I141" s="8" t="s">
        <v>25</v>
      </c>
      <c r="J141" s="8" t="s">
        <v>25</v>
      </c>
      <c r="K141" s="8" t="s">
        <v>25</v>
      </c>
      <c r="L141" s="25">
        <v>3</v>
      </c>
    </row>
    <row r="142" spans="1:20" s="18" customFormat="1" ht="15.6">
      <c r="A142" s="12" t="s">
        <v>223</v>
      </c>
      <c r="B142" s="13"/>
      <c r="C142" s="12"/>
      <c r="D142" s="12"/>
      <c r="E142" s="12">
        <v>2</v>
      </c>
      <c r="F142" s="12">
        <v>3</v>
      </c>
      <c r="G142" s="12">
        <v>3</v>
      </c>
      <c r="H142" s="12">
        <v>3</v>
      </c>
      <c r="I142" s="12">
        <v>4</v>
      </c>
      <c r="J142" s="12">
        <v>3</v>
      </c>
      <c r="K142" s="12">
        <v>4</v>
      </c>
      <c r="L142" s="13">
        <f>SUM(L137:L141)</f>
        <v>22</v>
      </c>
      <c r="M142" s="17"/>
      <c r="N142" s="12"/>
      <c r="O142" s="12"/>
      <c r="P142" s="12"/>
      <c r="Q142" s="12"/>
      <c r="R142" s="12"/>
      <c r="S142" s="12"/>
      <c r="T142" s="12"/>
    </row>
    <row r="143" spans="1:20" ht="15.6">
      <c r="A143" s="8"/>
      <c r="B143" s="14"/>
      <c r="C143" s="8"/>
      <c r="D143" s="8"/>
      <c r="E143" s="8"/>
      <c r="F143" s="8"/>
      <c r="G143" s="8"/>
      <c r="H143" s="8"/>
      <c r="I143" s="8"/>
      <c r="J143" s="8"/>
      <c r="K143" s="8"/>
      <c r="L143" s="14"/>
    </row>
    <row r="144" spans="1:20" ht="15.6">
      <c r="A144" s="8" t="s">
        <v>118</v>
      </c>
      <c r="B144" s="14">
        <v>45</v>
      </c>
      <c r="C144" s="8" t="s">
        <v>141</v>
      </c>
      <c r="D144" s="8" t="s">
        <v>142</v>
      </c>
      <c r="E144" s="8" t="s">
        <v>25</v>
      </c>
      <c r="F144" s="8"/>
      <c r="G144" s="8" t="s">
        <v>25</v>
      </c>
      <c r="H144" s="8" t="s">
        <v>25</v>
      </c>
      <c r="I144" s="8" t="s">
        <v>25</v>
      </c>
      <c r="J144" s="8"/>
      <c r="K144" s="8"/>
      <c r="L144" s="26">
        <v>4</v>
      </c>
    </row>
    <row r="145" spans="1:20" ht="15.6">
      <c r="A145" s="8" t="s">
        <v>118</v>
      </c>
      <c r="B145" s="14">
        <v>45</v>
      </c>
      <c r="C145" s="8" t="s">
        <v>143</v>
      </c>
      <c r="D145" s="8" t="s">
        <v>144</v>
      </c>
      <c r="E145" s="8"/>
      <c r="F145" s="8" t="s">
        <v>25</v>
      </c>
      <c r="G145" s="8" t="s">
        <v>25</v>
      </c>
      <c r="H145" s="8" t="s">
        <v>25</v>
      </c>
      <c r="I145" s="8" t="s">
        <v>25</v>
      </c>
      <c r="J145" s="8" t="s">
        <v>25</v>
      </c>
      <c r="K145" s="8"/>
      <c r="L145" s="26">
        <v>5</v>
      </c>
    </row>
    <row r="146" spans="1:20" ht="15.6">
      <c r="A146" s="8" t="s">
        <v>118</v>
      </c>
      <c r="B146" s="14">
        <v>45</v>
      </c>
      <c r="C146" s="8" t="s">
        <v>145</v>
      </c>
      <c r="D146" s="8" t="s">
        <v>241</v>
      </c>
      <c r="E146" s="8" t="s">
        <v>25</v>
      </c>
      <c r="F146" s="8" t="s">
        <v>25</v>
      </c>
      <c r="G146" s="8" t="s">
        <v>25</v>
      </c>
      <c r="H146" s="8" t="s">
        <v>25</v>
      </c>
      <c r="I146" s="8"/>
      <c r="J146" s="8"/>
      <c r="K146" s="8"/>
      <c r="L146" s="26">
        <v>4</v>
      </c>
    </row>
    <row r="147" spans="1:20" ht="15.6">
      <c r="A147" s="8" t="s">
        <v>118</v>
      </c>
      <c r="B147" s="14">
        <v>45</v>
      </c>
      <c r="C147" s="8" t="s">
        <v>146</v>
      </c>
      <c r="D147" s="8" t="s">
        <v>147</v>
      </c>
      <c r="E147" s="8"/>
      <c r="F147" s="8" t="s">
        <v>25</v>
      </c>
      <c r="G147" s="8" t="s">
        <v>25</v>
      </c>
      <c r="H147" s="8"/>
      <c r="I147" s="8"/>
      <c r="J147" s="8"/>
      <c r="K147" s="8"/>
      <c r="L147" s="25">
        <v>2</v>
      </c>
    </row>
    <row r="148" spans="1:20" ht="15.6">
      <c r="A148" s="8" t="s">
        <v>118</v>
      </c>
      <c r="B148" s="14">
        <v>45</v>
      </c>
      <c r="C148" s="8" t="s">
        <v>150</v>
      </c>
      <c r="D148" s="8" t="s">
        <v>151</v>
      </c>
      <c r="E148" s="8" t="s">
        <v>25</v>
      </c>
      <c r="F148" s="8" t="s">
        <v>25</v>
      </c>
      <c r="G148" s="8" t="s">
        <v>25</v>
      </c>
      <c r="H148" s="8"/>
      <c r="I148" s="8" t="s">
        <v>25</v>
      </c>
      <c r="J148" s="8" t="s">
        <v>25</v>
      </c>
      <c r="K148" s="8" t="s">
        <v>25</v>
      </c>
      <c r="L148" s="26">
        <v>6</v>
      </c>
    </row>
    <row r="149" spans="1:20" s="18" customFormat="1" ht="15.6">
      <c r="A149" s="12" t="s">
        <v>224</v>
      </c>
      <c r="B149" s="13"/>
      <c r="C149" s="12"/>
      <c r="D149" s="12"/>
      <c r="E149" s="12">
        <v>3</v>
      </c>
      <c r="F149" s="12">
        <v>4</v>
      </c>
      <c r="G149" s="12">
        <v>5</v>
      </c>
      <c r="H149" s="12">
        <v>3</v>
      </c>
      <c r="I149" s="12">
        <v>3</v>
      </c>
      <c r="J149" s="12">
        <v>2</v>
      </c>
      <c r="K149" s="12">
        <v>1</v>
      </c>
      <c r="L149" s="13">
        <f>SUM(L144:L148)</f>
        <v>21</v>
      </c>
      <c r="M149" s="17"/>
      <c r="N149" s="12"/>
      <c r="O149" s="12"/>
      <c r="P149" s="12"/>
      <c r="Q149" s="12"/>
      <c r="R149" s="12"/>
      <c r="S149" s="12"/>
      <c r="T149" s="12"/>
    </row>
    <row r="150" spans="1:20" ht="15.6">
      <c r="A150" s="8"/>
      <c r="B150" s="14"/>
      <c r="C150" s="8"/>
      <c r="D150" s="8"/>
      <c r="E150" s="8"/>
      <c r="F150" s="8"/>
      <c r="G150" s="8"/>
      <c r="H150" s="8"/>
      <c r="I150" s="8"/>
      <c r="J150" s="8"/>
      <c r="K150" s="8"/>
      <c r="L150" s="14"/>
    </row>
    <row r="151" spans="1:20" ht="15.6">
      <c r="A151" s="8" t="s">
        <v>118</v>
      </c>
      <c r="B151" s="14">
        <v>46</v>
      </c>
      <c r="C151" s="8" t="s">
        <v>123</v>
      </c>
      <c r="D151" s="8" t="s">
        <v>124</v>
      </c>
      <c r="E151" s="8" t="s">
        <v>25</v>
      </c>
      <c r="F151" s="8" t="s">
        <v>25</v>
      </c>
      <c r="G151" s="8" t="s">
        <v>25</v>
      </c>
      <c r="H151" s="8" t="s">
        <v>25</v>
      </c>
      <c r="I151" s="8" t="s">
        <v>25</v>
      </c>
      <c r="J151" s="8" t="s">
        <v>25</v>
      </c>
      <c r="K151" s="8" t="s">
        <v>25</v>
      </c>
      <c r="L151" s="27">
        <v>7</v>
      </c>
    </row>
    <row r="152" spans="1:20" ht="15.6">
      <c r="A152" s="8" t="s">
        <v>118</v>
      </c>
      <c r="B152" s="14">
        <v>46</v>
      </c>
      <c r="C152" s="8" t="s">
        <v>127</v>
      </c>
      <c r="D152" s="8" t="s">
        <v>128</v>
      </c>
      <c r="E152" s="8"/>
      <c r="F152" s="8" t="s">
        <v>25</v>
      </c>
      <c r="G152" s="8"/>
      <c r="H152" s="8" t="s">
        <v>25</v>
      </c>
      <c r="I152" s="8" t="s">
        <v>25</v>
      </c>
      <c r="J152" s="8" t="s">
        <v>25</v>
      </c>
      <c r="K152" s="8"/>
      <c r="L152" s="26">
        <v>4</v>
      </c>
    </row>
    <row r="153" spans="1:20" ht="15.6">
      <c r="A153" s="8" t="s">
        <v>118</v>
      </c>
      <c r="B153" s="14">
        <v>46</v>
      </c>
      <c r="C153" s="8" t="s">
        <v>129</v>
      </c>
      <c r="D153" s="8" t="s">
        <v>130</v>
      </c>
      <c r="E153" s="8" t="s">
        <v>25</v>
      </c>
      <c r="F153" s="8" t="s">
        <v>25</v>
      </c>
      <c r="G153" s="8"/>
      <c r="H153" s="8"/>
      <c r="I153" s="8" t="s">
        <v>25</v>
      </c>
      <c r="J153" s="8"/>
      <c r="K153" s="8"/>
      <c r="L153" s="25">
        <v>3</v>
      </c>
    </row>
    <row r="154" spans="1:20" ht="15.6">
      <c r="A154" s="8" t="s">
        <v>118</v>
      </c>
      <c r="B154" s="14">
        <v>46</v>
      </c>
      <c r="C154" s="8" t="s">
        <v>162</v>
      </c>
      <c r="D154" s="8" t="s">
        <v>163</v>
      </c>
      <c r="E154" s="8" t="s">
        <v>25</v>
      </c>
      <c r="F154" s="8"/>
      <c r="G154" s="8" t="s">
        <v>25</v>
      </c>
      <c r="H154" s="8" t="s">
        <v>25</v>
      </c>
      <c r="I154" s="8" t="s">
        <v>25</v>
      </c>
      <c r="J154" s="8" t="s">
        <v>25</v>
      </c>
      <c r="K154" s="8" t="s">
        <v>25</v>
      </c>
      <c r="L154" s="26">
        <v>6</v>
      </c>
    </row>
    <row r="155" spans="1:20" s="18" customFormat="1" ht="15.6">
      <c r="A155" s="12" t="s">
        <v>225</v>
      </c>
      <c r="B155" s="12"/>
      <c r="C155" s="12"/>
      <c r="D155" s="12"/>
      <c r="E155" s="12">
        <v>3</v>
      </c>
      <c r="F155" s="12">
        <v>3</v>
      </c>
      <c r="G155" s="12">
        <v>2</v>
      </c>
      <c r="H155" s="12">
        <v>3</v>
      </c>
      <c r="I155" s="12">
        <v>4</v>
      </c>
      <c r="J155" s="12">
        <v>3</v>
      </c>
      <c r="K155" s="12">
        <v>2</v>
      </c>
      <c r="L155" s="13">
        <f>SUM(L151:L154)</f>
        <v>20</v>
      </c>
      <c r="M155" s="17"/>
      <c r="N155" s="12"/>
      <c r="O155" s="12"/>
      <c r="P155" s="12"/>
      <c r="Q155" s="12"/>
      <c r="R155" s="12"/>
      <c r="S155" s="12"/>
      <c r="T155" s="12"/>
    </row>
    <row r="156" spans="1:20" ht="15.6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</row>
    <row r="157" spans="1:20" ht="15.6">
      <c r="A157" s="15" t="s">
        <v>226</v>
      </c>
      <c r="B157" s="15"/>
      <c r="C157" s="15"/>
      <c r="D157" s="15"/>
      <c r="E157" s="15">
        <f t="shared" ref="E157:L157" si="6">SUM(E122+E129+E135+E142+E149+E155)</f>
        <v>17</v>
      </c>
      <c r="F157" s="15">
        <f t="shared" si="6"/>
        <v>16</v>
      </c>
      <c r="G157" s="15">
        <f t="shared" si="6"/>
        <v>18</v>
      </c>
      <c r="H157" s="15">
        <f t="shared" si="6"/>
        <v>16</v>
      </c>
      <c r="I157" s="15">
        <f t="shared" si="6"/>
        <v>18</v>
      </c>
      <c r="J157" s="15">
        <f t="shared" si="6"/>
        <v>15</v>
      </c>
      <c r="K157" s="15">
        <f t="shared" si="6"/>
        <v>12</v>
      </c>
      <c r="L157" s="15">
        <f t="shared" si="6"/>
        <v>112</v>
      </c>
      <c r="M157" s="1"/>
    </row>
    <row r="158" spans="1:20" ht="15.6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"/>
    </row>
    <row r="160" spans="1:20" ht="15.6">
      <c r="A160" s="21" t="s">
        <v>227</v>
      </c>
      <c r="C160" s="3" t="s">
        <v>228</v>
      </c>
    </row>
    <row r="161" spans="1:3" ht="15.6">
      <c r="A161" s="11" t="s">
        <v>229</v>
      </c>
      <c r="C161" s="3" t="s">
        <v>230</v>
      </c>
    </row>
    <row r="162" spans="1:3" ht="15.6">
      <c r="A162" s="22" t="s">
        <v>231</v>
      </c>
      <c r="C162" s="3" t="s">
        <v>232</v>
      </c>
    </row>
    <row r="163" spans="1:3" ht="15.6">
      <c r="A163" s="23" t="s">
        <v>233</v>
      </c>
      <c r="C163" s="3" t="s">
        <v>234</v>
      </c>
    </row>
  </sheetData>
  <mergeCells count="1">
    <mergeCell ref="A20:L2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WLI</vt:lpstr>
      <vt:lpstr>SLI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 Kennedy</dc:creator>
  <cp:lastModifiedBy>Jim Kennedy</cp:lastModifiedBy>
  <dcterms:created xsi:type="dcterms:W3CDTF">2023-12-13T00:32:09Z</dcterms:created>
  <dcterms:modified xsi:type="dcterms:W3CDTF">2024-01-26T02:09:49Z</dcterms:modified>
</cp:coreProperties>
</file>