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63ccdc5bb58bf7/Documents/"/>
    </mc:Choice>
  </mc:AlternateContent>
  <xr:revisionPtr revIDLastSave="2398" documentId="8_{A35CC837-1B3E-4CD3-B5F6-219FD458F66D}" xr6:coauthVersionLast="47" xr6:coauthVersionMax="47" xr10:uidLastSave="{FE439B18-456A-4C5C-83EA-3C2587F543AA}"/>
  <bookViews>
    <workbookView xWindow="-108" yWindow="-108" windowWidth="23256" windowHeight="12576" xr2:uid="{5D6D0B1C-6228-4F53-BA50-66D547A7AB3A}"/>
  </bookViews>
  <sheets>
    <sheet name="District Overview" sheetId="10" r:id="rId1"/>
    <sheet name="Pathways" sheetId="31" r:id="rId2"/>
    <sheet name="MDP" sheetId="32" r:id="rId3"/>
    <sheet name="COT" sheetId="33" r:id="rId4"/>
    <sheet name="CSP" sheetId="34" r:id="rId5"/>
    <sheet name="Payments" sheetId="36" r:id="rId6"/>
    <sheet name="NewMembers" sheetId="38" r:id="rId7"/>
    <sheet name="Education" sheetId="35" r:id="rId8"/>
    <sheet name="DL Ed" sheetId="50" r:id="rId9"/>
    <sheet name="PaidClubs" sheetId="39" r:id="rId10"/>
    <sheet name="COY" sheetId="40" r:id="rId11"/>
    <sheet name="Derby" sheetId="43" r:id="rId12"/>
    <sheet name="ADOY" sheetId="41" r:id="rId13"/>
    <sheet name="DDOY" sheetId="42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8" i="43" l="1"/>
  <c r="AF100" i="43"/>
  <c r="AF61" i="43"/>
  <c r="AF65" i="43"/>
  <c r="AF96" i="43"/>
  <c r="AF101" i="43"/>
  <c r="AF79" i="43"/>
  <c r="AF48" i="43"/>
  <c r="AF93" i="43"/>
  <c r="AF86" i="43"/>
  <c r="AF94" i="43"/>
  <c r="AF78" i="43"/>
  <c r="AF95" i="43"/>
  <c r="AF104" i="43"/>
  <c r="AF97" i="43"/>
  <c r="AF39" i="43"/>
  <c r="AF75" i="43"/>
  <c r="AF45" i="43"/>
  <c r="AF57" i="43"/>
  <c r="AF74" i="43"/>
  <c r="AF69" i="43"/>
  <c r="AF64" i="43"/>
  <c r="AF36" i="43"/>
  <c r="AF81" i="43"/>
  <c r="AF47" i="43"/>
  <c r="AF85" i="43"/>
  <c r="AF43" i="43"/>
  <c r="AF56" i="43"/>
  <c r="AF59" i="43"/>
  <c r="AF55" i="43"/>
  <c r="AF30" i="43"/>
  <c r="AF68" i="43"/>
  <c r="AF90" i="43"/>
  <c r="AF84" i="43"/>
  <c r="AF58" i="43"/>
  <c r="AF46" i="43"/>
  <c r="AF63" i="43"/>
  <c r="AF49" i="43"/>
  <c r="AF50" i="43"/>
  <c r="AF34" i="43"/>
  <c r="AF44" i="43"/>
  <c r="AF28" i="43"/>
  <c r="AF62" i="43"/>
  <c r="AF21" i="43"/>
  <c r="AF16" i="43"/>
  <c r="AF72" i="43"/>
  <c r="AF77" i="43"/>
  <c r="AF35" i="43"/>
  <c r="AF33" i="43"/>
  <c r="AF99" i="43"/>
  <c r="AF53" i="43"/>
  <c r="AF89" i="43"/>
  <c r="AF27" i="43"/>
  <c r="AF67" i="43"/>
  <c r="AF23" i="43"/>
  <c r="AF83" i="43"/>
  <c r="AF60" i="43"/>
  <c r="AF73" i="43"/>
  <c r="AF98" i="43"/>
  <c r="AF82" i="43"/>
  <c r="AF19" i="43"/>
  <c r="AF103" i="43"/>
  <c r="AF76" i="43"/>
  <c r="AF38" i="43"/>
  <c r="AF66" i="43"/>
  <c r="AF22" i="43"/>
  <c r="AF91" i="43"/>
  <c r="AF52" i="43"/>
  <c r="AF88" i="43"/>
  <c r="AF51" i="43"/>
  <c r="AF87" i="43"/>
  <c r="AF24" i="43"/>
  <c r="AF29" i="43"/>
  <c r="AF54" i="43"/>
  <c r="AF40" i="43"/>
  <c r="AF102" i="43"/>
  <c r="AF80" i="43"/>
  <c r="AF37" i="43"/>
  <c r="AF41" i="43"/>
  <c r="AF26" i="43"/>
  <c r="AF31" i="43"/>
  <c r="H407" i="38"/>
  <c r="H398" i="38"/>
  <c r="L56" i="36"/>
  <c r="I33" i="36" l="1"/>
  <c r="I40" i="36"/>
  <c r="I26" i="36"/>
  <c r="J15" i="35"/>
  <c r="J14" i="35"/>
  <c r="J13" i="35"/>
  <c r="J12" i="35"/>
  <c r="L181" i="35"/>
  <c r="K181" i="35"/>
  <c r="J181" i="35"/>
  <c r="I181" i="35"/>
  <c r="L109" i="35"/>
  <c r="K109" i="35"/>
  <c r="J109" i="35"/>
  <c r="I109" i="35"/>
  <c r="K483" i="35"/>
  <c r="J501" i="35"/>
  <c r="I501" i="35"/>
  <c r="J439" i="35"/>
  <c r="I439" i="35"/>
  <c r="J402" i="35"/>
  <c r="I402" i="35"/>
  <c r="J379" i="35"/>
  <c r="I379" i="35"/>
  <c r="J375" i="35"/>
  <c r="I375" i="35"/>
  <c r="J356" i="35"/>
  <c r="I356" i="35"/>
  <c r="J346" i="35"/>
  <c r="I346" i="35"/>
  <c r="J335" i="35"/>
  <c r="I335" i="35"/>
  <c r="J331" i="35"/>
  <c r="I331" i="35"/>
  <c r="J309" i="35"/>
  <c r="I309" i="35"/>
  <c r="J305" i="35"/>
  <c r="I305" i="35"/>
  <c r="J295" i="35"/>
  <c r="I295" i="35"/>
  <c r="J290" i="35"/>
  <c r="I290" i="35"/>
  <c r="J274" i="35"/>
  <c r="I274" i="35"/>
  <c r="J267" i="35"/>
  <c r="I267" i="35"/>
  <c r="J245" i="35"/>
  <c r="I245" i="35"/>
  <c r="J222" i="35"/>
  <c r="I222" i="35"/>
  <c r="J211" i="35"/>
  <c r="I211" i="35"/>
  <c r="J179" i="35"/>
  <c r="I179" i="35"/>
  <c r="J166" i="35"/>
  <c r="I166" i="35"/>
  <c r="J149" i="35"/>
  <c r="I149" i="35"/>
  <c r="J123" i="35"/>
  <c r="I123" i="35"/>
  <c r="J107" i="35"/>
  <c r="I107" i="35"/>
  <c r="J93" i="35"/>
  <c r="I93" i="35"/>
  <c r="J37" i="35"/>
  <c r="I37" i="35"/>
  <c r="J29" i="35"/>
  <c r="I29" i="35"/>
  <c r="AC76" i="33"/>
  <c r="AC72" i="33"/>
  <c r="AC71" i="33"/>
  <c r="AC70" i="33"/>
  <c r="AC69" i="33"/>
  <c r="AC68" i="33"/>
  <c r="AC59" i="33"/>
  <c r="AB59" i="33"/>
  <c r="AA59" i="33"/>
  <c r="Z59" i="33"/>
  <c r="Y59" i="33"/>
  <c r="X59" i="33"/>
  <c r="W59" i="33"/>
  <c r="V59" i="33"/>
  <c r="V50" i="33"/>
  <c r="Z35" i="33"/>
  <c r="Y35" i="33"/>
  <c r="AB28" i="33"/>
  <c r="AA28" i="33"/>
  <c r="Z28" i="33"/>
  <c r="Y28" i="33"/>
  <c r="X28" i="33"/>
  <c r="W28" i="33"/>
  <c r="V28" i="33"/>
  <c r="H357" i="38"/>
  <c r="H317" i="38"/>
  <c r="H268" i="38"/>
  <c r="H242" i="38"/>
  <c r="H226" i="38"/>
  <c r="H114" i="38"/>
  <c r="H46" i="38"/>
  <c r="H38" i="38"/>
  <c r="L1185" i="31"/>
  <c r="I1185" i="31"/>
  <c r="L1151" i="31"/>
  <c r="I1151" i="31"/>
  <c r="L1170" i="31"/>
  <c r="I1170" i="31"/>
  <c r="L1014" i="31"/>
  <c r="I1014" i="31"/>
  <c r="L379" i="35" s="1"/>
  <c r="L924" i="31"/>
  <c r="I924" i="31"/>
  <c r="L356" i="35" s="1"/>
  <c r="L734" i="31"/>
  <c r="I734" i="31"/>
  <c r="L621" i="31"/>
  <c r="I621" i="31"/>
  <c r="L267" i="35" s="1"/>
  <c r="L495" i="31"/>
  <c r="I495" i="31"/>
  <c r="L215" i="35" s="1"/>
  <c r="L478" i="31"/>
  <c r="I478" i="31"/>
  <c r="L292" i="31"/>
  <c r="I292" i="31"/>
  <c r="L179" i="35" s="1"/>
  <c r="L176" i="31"/>
  <c r="I176" i="31"/>
  <c r="L132" i="35" s="1"/>
  <c r="L106" i="31"/>
  <c r="I106" i="31"/>
  <c r="L77" i="35" s="1"/>
  <c r="L82" i="31"/>
  <c r="I82" i="31"/>
  <c r="L37" i="35" s="1"/>
  <c r="H186" i="38"/>
  <c r="XFD186" i="38" s="1"/>
  <c r="J507" i="35"/>
  <c r="I507" i="35"/>
  <c r="J489" i="35"/>
  <c r="I489" i="35"/>
  <c r="J469" i="35"/>
  <c r="I469" i="35"/>
  <c r="J412" i="35"/>
  <c r="I412" i="35"/>
  <c r="J408" i="35"/>
  <c r="I408" i="35"/>
  <c r="J388" i="35"/>
  <c r="I388" i="35"/>
  <c r="J215" i="35"/>
  <c r="I215" i="35"/>
  <c r="J194" i="35"/>
  <c r="I194" i="35"/>
  <c r="J156" i="35"/>
  <c r="I156" i="35"/>
  <c r="J82" i="35"/>
  <c r="I82" i="35"/>
  <c r="J43" i="35"/>
  <c r="I43" i="35"/>
  <c r="H15" i="39"/>
  <c r="H14" i="39"/>
  <c r="G14" i="39"/>
  <c r="H13" i="39"/>
  <c r="H12" i="39"/>
  <c r="H39" i="39"/>
  <c r="H469" i="38"/>
  <c r="H435" i="38"/>
  <c r="H371" i="38"/>
  <c r="H361" i="38"/>
  <c r="H337" i="38"/>
  <c r="H290" i="38"/>
  <c r="H256" i="38"/>
  <c r="H231" i="38"/>
  <c r="H197" i="38"/>
  <c r="H177" i="38"/>
  <c r="H164" i="38"/>
  <c r="H103" i="38"/>
  <c r="H98" i="38"/>
  <c r="H72" i="38"/>
  <c r="H52" i="38"/>
  <c r="L1377" i="31"/>
  <c r="I1377" i="31"/>
  <c r="L501" i="35" s="1"/>
  <c r="L1304" i="31"/>
  <c r="I1304" i="31"/>
  <c r="L475" i="35" s="1"/>
  <c r="L1294" i="31"/>
  <c r="I1294" i="31"/>
  <c r="L478" i="35" s="1"/>
  <c r="L1269" i="31"/>
  <c r="I1269" i="31"/>
  <c r="L1258" i="31"/>
  <c r="I1258" i="31"/>
  <c r="L469" i="35" s="1"/>
  <c r="L431" i="35"/>
  <c r="L1078" i="31"/>
  <c r="I1078" i="31"/>
  <c r="L415" i="35" s="1"/>
  <c r="L1027" i="31"/>
  <c r="I1027" i="31"/>
  <c r="L375" i="35" s="1"/>
  <c r="L976" i="31"/>
  <c r="I976" i="31"/>
  <c r="L382" i="35" s="1"/>
  <c r="L962" i="31"/>
  <c r="I962" i="31"/>
  <c r="L936" i="31"/>
  <c r="I936" i="31"/>
  <c r="L811" i="31"/>
  <c r="I811" i="31"/>
  <c r="L326" i="35" s="1"/>
  <c r="L696" i="31"/>
  <c r="I696" i="31"/>
  <c r="L636" i="31"/>
  <c r="I636" i="31"/>
  <c r="L534" i="31"/>
  <c r="I534" i="31"/>
  <c r="L248" i="35" s="1"/>
  <c r="L523" i="31"/>
  <c r="I523" i="31"/>
  <c r="L507" i="31"/>
  <c r="I507" i="31"/>
  <c r="L460" i="31"/>
  <c r="I460" i="31"/>
  <c r="L211" i="35" s="1"/>
  <c r="L434" i="31"/>
  <c r="I434" i="31"/>
  <c r="L373" i="31"/>
  <c r="I373" i="31"/>
  <c r="L200" i="35" s="1"/>
  <c r="L337" i="31"/>
  <c r="I337" i="31"/>
  <c r="L191" i="35" s="1"/>
  <c r="L270" i="31"/>
  <c r="I270" i="31"/>
  <c r="L259" i="31"/>
  <c r="I259" i="31"/>
  <c r="L164" i="31"/>
  <c r="I164" i="31"/>
  <c r="L152" i="31"/>
  <c r="I152" i="31"/>
  <c r="L82" i="35" s="1"/>
  <c r="L137" i="31"/>
  <c r="I137" i="31"/>
  <c r="L126" i="31"/>
  <c r="I126" i="31"/>
  <c r="L93" i="35" s="1"/>
  <c r="L96" i="31"/>
  <c r="I96" i="31"/>
  <c r="L43" i="31"/>
  <c r="I43" i="31"/>
  <c r="L49" i="35" s="1"/>
  <c r="K512" i="35"/>
  <c r="K463" i="35"/>
  <c r="K444" i="35"/>
  <c r="K420" i="35"/>
  <c r="K393" i="35"/>
  <c r="K365" i="35"/>
  <c r="K340" i="35"/>
  <c r="K321" i="35"/>
  <c r="K298" i="35"/>
  <c r="K253" i="35"/>
  <c r="K230" i="35"/>
  <c r="K55" i="35"/>
  <c r="K134" i="35"/>
  <c r="J316" i="35"/>
  <c r="I316" i="35"/>
  <c r="J49" i="35"/>
  <c r="I49" i="35"/>
  <c r="M136" i="36"/>
  <c r="M130" i="36"/>
  <c r="M123" i="36"/>
  <c r="M116" i="36"/>
  <c r="M110" i="36"/>
  <c r="M103" i="36"/>
  <c r="M95" i="36"/>
  <c r="M89" i="36"/>
  <c r="M83" i="36"/>
  <c r="M77" i="36"/>
  <c r="M70" i="36"/>
  <c r="M63" i="36"/>
  <c r="M56" i="36"/>
  <c r="M40" i="36"/>
  <c r="M48" i="36"/>
  <c r="M33" i="36"/>
  <c r="H32" i="39"/>
  <c r="H25" i="39"/>
  <c r="H135" i="39"/>
  <c r="H129" i="39"/>
  <c r="H122" i="39"/>
  <c r="H115" i="39"/>
  <c r="H109" i="39"/>
  <c r="H102" i="39"/>
  <c r="G55" i="39"/>
  <c r="H55" i="39"/>
  <c r="H94" i="39"/>
  <c r="H88" i="39"/>
  <c r="H82" i="39"/>
  <c r="H76" i="39"/>
  <c r="G69" i="39"/>
  <c r="H69" i="39"/>
  <c r="H62" i="39"/>
  <c r="H47" i="39"/>
  <c r="L1316" i="31"/>
  <c r="I1316" i="31"/>
  <c r="L510" i="35" s="1"/>
  <c r="L1286" i="31"/>
  <c r="I1286" i="31"/>
  <c r="L481" i="35" s="1"/>
  <c r="L1244" i="31"/>
  <c r="I1244" i="31"/>
  <c r="L452" i="35" s="1"/>
  <c r="L1214" i="31"/>
  <c r="I1214" i="31"/>
  <c r="L449" i="35" s="1"/>
  <c r="L1204" i="31"/>
  <c r="I1204" i="31"/>
  <c r="L455" i="35" s="1"/>
  <c r="L439" i="35"/>
  <c r="L1134" i="31"/>
  <c r="I1134" i="31"/>
  <c r="L402" i="35" s="1"/>
  <c r="L1092" i="31"/>
  <c r="I1092" i="31"/>
  <c r="L408" i="35" s="1"/>
  <c r="L305" i="35"/>
  <c r="L665" i="31"/>
  <c r="I665" i="31"/>
  <c r="L274" i="35" s="1"/>
  <c r="L551" i="31"/>
  <c r="I551" i="31"/>
  <c r="L245" i="35" s="1"/>
  <c r="L407" i="31"/>
  <c r="I407" i="31"/>
  <c r="L228" i="35" s="1"/>
  <c r="L306" i="31"/>
  <c r="I306" i="31"/>
  <c r="L156" i="35" s="1"/>
  <c r="H415" i="38"/>
  <c r="H155" i="38"/>
  <c r="M26" i="36"/>
  <c r="L1225" i="31"/>
  <c r="I1225" i="31"/>
  <c r="L461" i="35" s="1"/>
  <c r="L428" i="35"/>
  <c r="L900" i="31"/>
  <c r="I900" i="31"/>
  <c r="L363" i="35" s="1"/>
  <c r="L750" i="31"/>
  <c r="I750" i="31"/>
  <c r="L316" i="35" s="1"/>
  <c r="L574" i="31"/>
  <c r="I574" i="31"/>
  <c r="L251" i="35" s="1"/>
  <c r="L395" i="31"/>
  <c r="I395" i="31"/>
  <c r="L194" i="35" s="1"/>
  <c r="L217" i="31"/>
  <c r="I217" i="31"/>
  <c r="L126" i="35" s="1"/>
  <c r="L202" i="31"/>
  <c r="I202" i="31"/>
  <c r="L115" i="35" s="1"/>
  <c r="H445" i="38"/>
  <c r="H421" i="38"/>
  <c r="H388" i="38"/>
  <c r="H272" i="38"/>
  <c r="H210" i="38"/>
  <c r="H117" i="38"/>
  <c r="H58" i="38"/>
  <c r="J279" i="35"/>
  <c r="I279" i="35"/>
  <c r="I188" i="35"/>
  <c r="J188" i="35"/>
  <c r="I191" i="35"/>
  <c r="J191" i="35"/>
  <c r="I197" i="35"/>
  <c r="J197" i="35"/>
  <c r="I200" i="35"/>
  <c r="J200" i="35"/>
  <c r="K202" i="35"/>
  <c r="I225" i="35"/>
  <c r="J225" i="35"/>
  <c r="I228" i="35"/>
  <c r="J228" i="35"/>
  <c r="I235" i="35"/>
  <c r="J235" i="35"/>
  <c r="I239" i="35"/>
  <c r="J239" i="35"/>
  <c r="I248" i="35"/>
  <c r="J248" i="35"/>
  <c r="I251" i="35"/>
  <c r="J251" i="35"/>
  <c r="I319" i="35"/>
  <c r="J319" i="35"/>
  <c r="I326" i="35"/>
  <c r="J326" i="35"/>
  <c r="I338" i="35"/>
  <c r="J338" i="35"/>
  <c r="I359" i="35"/>
  <c r="J359" i="35"/>
  <c r="I363" i="35"/>
  <c r="J363" i="35"/>
  <c r="I382" i="35"/>
  <c r="J382" i="35"/>
  <c r="I391" i="35"/>
  <c r="J391" i="35"/>
  <c r="I415" i="35"/>
  <c r="J415" i="35"/>
  <c r="I418" i="35"/>
  <c r="J418" i="35"/>
  <c r="I428" i="35"/>
  <c r="J428" i="35"/>
  <c r="I431" i="35"/>
  <c r="J431" i="35"/>
  <c r="I442" i="35"/>
  <c r="J442" i="35"/>
  <c r="I449" i="35"/>
  <c r="J449" i="35"/>
  <c r="I452" i="35"/>
  <c r="J452" i="35"/>
  <c r="I455" i="35"/>
  <c r="J455" i="35"/>
  <c r="I458" i="35"/>
  <c r="J458" i="35"/>
  <c r="I461" i="35"/>
  <c r="J461" i="35"/>
  <c r="I472" i="35"/>
  <c r="J472" i="35"/>
  <c r="I475" i="35"/>
  <c r="J475" i="35"/>
  <c r="I478" i="35"/>
  <c r="J478" i="35"/>
  <c r="I481" i="35"/>
  <c r="J481" i="35"/>
  <c r="I510" i="35"/>
  <c r="J510" i="35"/>
  <c r="J169" i="35"/>
  <c r="I169" i="35"/>
  <c r="J77" i="35"/>
  <c r="I77" i="35"/>
  <c r="G163" i="34"/>
  <c r="L136" i="36"/>
  <c r="K136" i="36"/>
  <c r="J136" i="36"/>
  <c r="I136" i="36"/>
  <c r="H136" i="36"/>
  <c r="G136" i="36"/>
  <c r="F136" i="36"/>
  <c r="E136" i="36"/>
  <c r="L130" i="36"/>
  <c r="K130" i="36"/>
  <c r="J130" i="36"/>
  <c r="I130" i="36"/>
  <c r="H130" i="36"/>
  <c r="G130" i="36"/>
  <c r="F130" i="36"/>
  <c r="E130" i="36"/>
  <c r="L123" i="36"/>
  <c r="K123" i="36"/>
  <c r="J123" i="36"/>
  <c r="I123" i="36"/>
  <c r="H123" i="36"/>
  <c r="G123" i="36"/>
  <c r="F123" i="36"/>
  <c r="E123" i="36"/>
  <c r="L116" i="36"/>
  <c r="K116" i="36"/>
  <c r="J116" i="36"/>
  <c r="I116" i="36"/>
  <c r="H116" i="36"/>
  <c r="G116" i="36"/>
  <c r="F116" i="36"/>
  <c r="E116" i="36"/>
  <c r="L110" i="36"/>
  <c r="K110" i="36"/>
  <c r="J110" i="36"/>
  <c r="I110" i="36"/>
  <c r="H110" i="36"/>
  <c r="G110" i="36"/>
  <c r="F110" i="36"/>
  <c r="E110" i="36"/>
  <c r="L103" i="36"/>
  <c r="K103" i="36"/>
  <c r="J103" i="36"/>
  <c r="I103" i="36"/>
  <c r="H103" i="36"/>
  <c r="G103" i="36"/>
  <c r="F103" i="36"/>
  <c r="E103" i="36"/>
  <c r="L95" i="36"/>
  <c r="K95" i="36"/>
  <c r="J95" i="36"/>
  <c r="I95" i="36"/>
  <c r="H95" i="36"/>
  <c r="G95" i="36"/>
  <c r="F95" i="36"/>
  <c r="E95" i="36"/>
  <c r="L89" i="36"/>
  <c r="K89" i="36"/>
  <c r="J89" i="36"/>
  <c r="I89" i="36"/>
  <c r="H89" i="36"/>
  <c r="G89" i="36"/>
  <c r="F89" i="36"/>
  <c r="E89" i="36"/>
  <c r="L83" i="36"/>
  <c r="K83" i="36"/>
  <c r="J83" i="36"/>
  <c r="I83" i="36"/>
  <c r="H83" i="36"/>
  <c r="G83" i="36"/>
  <c r="F83" i="36"/>
  <c r="E83" i="36"/>
  <c r="L77" i="36"/>
  <c r="K77" i="36"/>
  <c r="J77" i="36"/>
  <c r="I77" i="36"/>
  <c r="H77" i="36"/>
  <c r="G77" i="36"/>
  <c r="F77" i="36"/>
  <c r="E77" i="36"/>
  <c r="L70" i="36"/>
  <c r="K70" i="36"/>
  <c r="J70" i="36"/>
  <c r="I70" i="36"/>
  <c r="H70" i="36"/>
  <c r="G70" i="36"/>
  <c r="F70" i="36"/>
  <c r="E70" i="36"/>
  <c r="L63" i="36"/>
  <c r="L96" i="36" s="1"/>
  <c r="K63" i="36"/>
  <c r="J63" i="36"/>
  <c r="I63" i="36"/>
  <c r="H63" i="36"/>
  <c r="G63" i="36"/>
  <c r="F63" i="36"/>
  <c r="E63" i="36"/>
  <c r="J56" i="36"/>
  <c r="K56" i="36"/>
  <c r="I56" i="36"/>
  <c r="H56" i="36"/>
  <c r="G56" i="36"/>
  <c r="F56" i="36"/>
  <c r="E56" i="36"/>
  <c r="L48" i="36"/>
  <c r="K48" i="36"/>
  <c r="J48" i="36"/>
  <c r="I48" i="36"/>
  <c r="H48" i="36"/>
  <c r="G48" i="36"/>
  <c r="F48" i="36"/>
  <c r="E48" i="36"/>
  <c r="L40" i="36"/>
  <c r="K40" i="36"/>
  <c r="J40" i="36"/>
  <c r="H40" i="36"/>
  <c r="G40" i="36"/>
  <c r="F40" i="36"/>
  <c r="E40" i="36"/>
  <c r="L33" i="36"/>
  <c r="K33" i="36"/>
  <c r="J33" i="36"/>
  <c r="H33" i="36"/>
  <c r="G33" i="36"/>
  <c r="F33" i="36"/>
  <c r="E33" i="36"/>
  <c r="L26" i="36"/>
  <c r="K26" i="36"/>
  <c r="J26" i="36"/>
  <c r="H26" i="36"/>
  <c r="G26" i="36"/>
  <c r="F26" i="36"/>
  <c r="E26" i="36"/>
  <c r="L835" i="31"/>
  <c r="I835" i="31"/>
  <c r="L335" i="35" s="1"/>
  <c r="L53" i="31"/>
  <c r="I53" i="31"/>
  <c r="L43" i="35" s="1"/>
  <c r="J96" i="36" l="1"/>
  <c r="I49" i="36"/>
  <c r="M137" i="36"/>
  <c r="M14" i="36" s="1"/>
  <c r="M292" i="31"/>
  <c r="M316" i="35"/>
  <c r="M335" i="35"/>
  <c r="M501" i="35"/>
  <c r="M194" i="35"/>
  <c r="K367" i="35"/>
  <c r="M402" i="35"/>
  <c r="K514" i="35"/>
  <c r="M251" i="35"/>
  <c r="M461" i="35"/>
  <c r="M245" i="35"/>
  <c r="M408" i="35"/>
  <c r="M449" i="35"/>
  <c r="M191" i="35"/>
  <c r="M215" i="35"/>
  <c r="M478" i="35"/>
  <c r="M77" i="35"/>
  <c r="M267" i="35"/>
  <c r="M200" i="35"/>
  <c r="M415" i="35"/>
  <c r="M363" i="35"/>
  <c r="M156" i="35"/>
  <c r="M274" i="35"/>
  <c r="M481" i="35"/>
  <c r="M49" i="35"/>
  <c r="M382" i="35"/>
  <c r="M431" i="35"/>
  <c r="M475" i="35"/>
  <c r="M428" i="35"/>
  <c r="M228" i="35"/>
  <c r="M305" i="35"/>
  <c r="M455" i="35"/>
  <c r="M510" i="35"/>
  <c r="M37" i="35"/>
  <c r="M82" i="35"/>
  <c r="M179" i="35"/>
  <c r="M248" i="35"/>
  <c r="M356" i="35"/>
  <c r="M379" i="35"/>
  <c r="L49" i="36"/>
  <c r="G49" i="36"/>
  <c r="H136" i="39"/>
  <c r="H95" i="39"/>
  <c r="E96" i="36"/>
  <c r="E13" i="36" s="1"/>
  <c r="H96" i="36"/>
  <c r="H13" i="36" s="1"/>
  <c r="H49" i="36"/>
  <c r="H12" i="36" s="1"/>
  <c r="M96" i="36"/>
  <c r="M13" i="36" s="1"/>
  <c r="M164" i="31"/>
  <c r="L154" i="31"/>
  <c r="I154" i="31"/>
  <c r="M469" i="35"/>
  <c r="M452" i="35"/>
  <c r="M375" i="35"/>
  <c r="M93" i="35"/>
  <c r="M326" i="35"/>
  <c r="M439" i="35"/>
  <c r="M211" i="35"/>
  <c r="G96" i="36"/>
  <c r="G13" i="36" s="1"/>
  <c r="F96" i="36"/>
  <c r="F13" i="36" s="1"/>
  <c r="L13" i="36"/>
  <c r="M49" i="36"/>
  <c r="M12" i="36" s="1"/>
  <c r="J13" i="36"/>
  <c r="K49" i="36"/>
  <c r="H137" i="36"/>
  <c r="F49" i="36"/>
  <c r="N123" i="36"/>
  <c r="I96" i="36"/>
  <c r="I13" i="36" s="1"/>
  <c r="I137" i="36"/>
  <c r="I14" i="36" s="1"/>
  <c r="K96" i="36"/>
  <c r="K13" i="36" s="1"/>
  <c r="H48" i="39"/>
  <c r="M1092" i="31"/>
  <c r="E137" i="36"/>
  <c r="E14" i="36" s="1"/>
  <c r="F137" i="36"/>
  <c r="F14" i="36" s="1"/>
  <c r="N110" i="36"/>
  <c r="N116" i="36"/>
  <c r="K137" i="36"/>
  <c r="K14" i="36" s="1"/>
  <c r="M1078" i="31"/>
  <c r="I202" i="35"/>
  <c r="J298" i="35"/>
  <c r="I321" i="35"/>
  <c r="I365" i="35"/>
  <c r="J463" i="35"/>
  <c r="I393" i="35"/>
  <c r="I444" i="35"/>
  <c r="I298" i="35"/>
  <c r="J512" i="35"/>
  <c r="J230" i="35"/>
  <c r="J393" i="35"/>
  <c r="I420" i="35"/>
  <c r="J340" i="35"/>
  <c r="I512" i="35"/>
  <c r="I340" i="35"/>
  <c r="J321" i="35"/>
  <c r="J202" i="35"/>
  <c r="J483" i="35"/>
  <c r="I463" i="35"/>
  <c r="J420" i="35"/>
  <c r="J365" i="35"/>
  <c r="J253" i="35"/>
  <c r="I230" i="35"/>
  <c r="I483" i="35"/>
  <c r="J444" i="35"/>
  <c r="I253" i="35"/>
  <c r="N130" i="36"/>
  <c r="N136" i="36"/>
  <c r="J137" i="36"/>
  <c r="J14" i="36" s="1"/>
  <c r="N103" i="36"/>
  <c r="J49" i="36"/>
  <c r="J12" i="36" s="1"/>
  <c r="E49" i="36"/>
  <c r="G137" i="36"/>
  <c r="G14" i="36" s="1"/>
  <c r="N56" i="36"/>
  <c r="N63" i="36"/>
  <c r="N70" i="36"/>
  <c r="N77" i="36"/>
  <c r="N83" i="36"/>
  <c r="N89" i="36"/>
  <c r="L137" i="36"/>
  <c r="L14" i="36" s="1"/>
  <c r="N95" i="36"/>
  <c r="N26" i="36"/>
  <c r="N48" i="36"/>
  <c r="N40" i="36"/>
  <c r="N33" i="36"/>
  <c r="M53" i="31"/>
  <c r="M82" i="31"/>
  <c r="J53" i="35"/>
  <c r="I53" i="35"/>
  <c r="M43" i="35"/>
  <c r="L12" i="36"/>
  <c r="N135" i="36"/>
  <c r="N134" i="36"/>
  <c r="N133" i="36"/>
  <c r="N132" i="36"/>
  <c r="N129" i="36"/>
  <c r="N128" i="36"/>
  <c r="N127" i="36"/>
  <c r="N126" i="36"/>
  <c r="N125" i="36"/>
  <c r="N122" i="36"/>
  <c r="N121" i="36"/>
  <c r="N120" i="36"/>
  <c r="N119" i="36"/>
  <c r="N118" i="36"/>
  <c r="N115" i="36"/>
  <c r="N114" i="36"/>
  <c r="N113" i="36"/>
  <c r="N112" i="36"/>
  <c r="N109" i="36"/>
  <c r="N108" i="36"/>
  <c r="N107" i="36"/>
  <c r="N106" i="36"/>
  <c r="N105" i="36"/>
  <c r="N102" i="36"/>
  <c r="N101" i="36"/>
  <c r="N100" i="36"/>
  <c r="N99" i="36"/>
  <c r="N98" i="36"/>
  <c r="N94" i="36"/>
  <c r="N93" i="36"/>
  <c r="N92" i="36"/>
  <c r="N91" i="36"/>
  <c r="N88" i="36"/>
  <c r="N87" i="36"/>
  <c r="N86" i="36"/>
  <c r="N85" i="36"/>
  <c r="N82" i="36"/>
  <c r="N81" i="36"/>
  <c r="N80" i="36"/>
  <c r="N79" i="36"/>
  <c r="N76" i="36"/>
  <c r="N75" i="36"/>
  <c r="N74" i="36"/>
  <c r="N73" i="36"/>
  <c r="N72" i="36"/>
  <c r="N69" i="36"/>
  <c r="N68" i="36"/>
  <c r="N67" i="36"/>
  <c r="N66" i="36"/>
  <c r="N65" i="36"/>
  <c r="N62" i="36"/>
  <c r="N61" i="36"/>
  <c r="N60" i="36"/>
  <c r="N59" i="36"/>
  <c r="N58" i="36"/>
  <c r="N55" i="36"/>
  <c r="N54" i="36"/>
  <c r="N53" i="36"/>
  <c r="N52" i="36"/>
  <c r="N51" i="36"/>
  <c r="N47" i="36"/>
  <c r="N46" i="36"/>
  <c r="N45" i="36"/>
  <c r="N44" i="36"/>
  <c r="N43" i="36"/>
  <c r="N42" i="36"/>
  <c r="N39" i="36"/>
  <c r="N38" i="36"/>
  <c r="N37" i="36"/>
  <c r="N36" i="36"/>
  <c r="N35" i="36"/>
  <c r="N32" i="36"/>
  <c r="N31" i="36"/>
  <c r="N30" i="36"/>
  <c r="N29" i="36"/>
  <c r="N28" i="36"/>
  <c r="N25" i="36"/>
  <c r="N24" i="36"/>
  <c r="N23" i="36"/>
  <c r="N22" i="36"/>
  <c r="N21" i="36"/>
  <c r="F69" i="39"/>
  <c r="F55" i="39"/>
  <c r="M139" i="36" l="1"/>
  <c r="M15" i="36" s="1"/>
  <c r="H138" i="39"/>
  <c r="I367" i="35"/>
  <c r="J367" i="35"/>
  <c r="I514" i="35"/>
  <c r="J514" i="35"/>
  <c r="K139" i="36"/>
  <c r="K15" i="36" s="1"/>
  <c r="N49" i="36"/>
  <c r="N12" i="36" s="1"/>
  <c r="H139" i="36"/>
  <c r="F139" i="36"/>
  <c r="E139" i="36"/>
  <c r="I139" i="36"/>
  <c r="K12" i="36"/>
  <c r="N96" i="36"/>
  <c r="N13" i="36" s="1"/>
  <c r="J139" i="36"/>
  <c r="J15" i="36" s="1"/>
  <c r="E12" i="36"/>
  <c r="F12" i="36"/>
  <c r="G12" i="36"/>
  <c r="I12" i="36"/>
  <c r="H14" i="36"/>
  <c r="L139" i="36"/>
  <c r="L15" i="36" s="1"/>
  <c r="N137" i="36"/>
  <c r="N14" i="36" s="1"/>
  <c r="G139" i="36"/>
  <c r="H382" i="38"/>
  <c r="H333" i="38"/>
  <c r="H294" i="38"/>
  <c r="H322" i="38"/>
  <c r="H279" i="38"/>
  <c r="H216" i="38"/>
  <c r="H182" i="38"/>
  <c r="H130" i="38"/>
  <c r="H136" i="38"/>
  <c r="H82" i="38"/>
  <c r="H75" i="38"/>
  <c r="U18" i="42"/>
  <c r="U17" i="42"/>
  <c r="Y17" i="42" s="1"/>
  <c r="U16" i="42"/>
  <c r="Y16" i="42" s="1"/>
  <c r="AB23" i="41"/>
  <c r="AB26" i="41"/>
  <c r="AB25" i="41"/>
  <c r="AB31" i="41"/>
  <c r="AB22" i="41"/>
  <c r="AB21" i="41"/>
  <c r="AB29" i="41"/>
  <c r="AB32" i="41"/>
  <c r="AB28" i="41"/>
  <c r="AB20" i="41"/>
  <c r="AB19" i="41"/>
  <c r="AB18" i="41"/>
  <c r="AB24" i="41"/>
  <c r="AB27" i="41"/>
  <c r="AB30" i="41"/>
  <c r="AB17" i="41"/>
  <c r="AB16" i="41"/>
  <c r="Y18" i="42"/>
  <c r="AF114" i="40"/>
  <c r="AF113" i="40"/>
  <c r="AF112" i="40"/>
  <c r="AF111" i="40"/>
  <c r="AF109" i="40"/>
  <c r="AF108" i="40"/>
  <c r="AF107" i="40"/>
  <c r="AF106" i="40"/>
  <c r="AF105" i="40"/>
  <c r="AF103" i="40"/>
  <c r="AF102" i="40"/>
  <c r="AF101" i="40"/>
  <c r="AF100" i="40"/>
  <c r="AF99" i="40"/>
  <c r="AF97" i="40"/>
  <c r="AF96" i="40"/>
  <c r="AF95" i="40"/>
  <c r="AF94" i="40"/>
  <c r="AF92" i="40"/>
  <c r="AF91" i="40"/>
  <c r="AF90" i="40"/>
  <c r="AF89" i="40"/>
  <c r="AF88" i="40"/>
  <c r="AF86" i="40"/>
  <c r="AF85" i="40"/>
  <c r="AF84" i="40"/>
  <c r="AF83" i="40"/>
  <c r="AF82" i="40"/>
  <c r="AF79" i="40"/>
  <c r="AF78" i="40"/>
  <c r="AF77" i="40"/>
  <c r="AF76" i="40"/>
  <c r="AF74" i="40"/>
  <c r="AF73" i="40"/>
  <c r="AF72" i="40"/>
  <c r="AF71" i="40"/>
  <c r="AF69" i="40"/>
  <c r="AF68" i="40"/>
  <c r="AF67" i="40"/>
  <c r="AF66" i="40"/>
  <c r="AF64" i="40"/>
  <c r="AF63" i="40"/>
  <c r="AF62" i="40"/>
  <c r="AF61" i="40"/>
  <c r="AF60" i="40"/>
  <c r="AF58" i="40"/>
  <c r="AF57" i="40"/>
  <c r="AF56" i="40"/>
  <c r="AF55" i="40"/>
  <c r="AF54" i="40"/>
  <c r="AF52" i="40"/>
  <c r="AF51" i="40"/>
  <c r="AF50" i="40"/>
  <c r="AF49" i="40"/>
  <c r="AF48" i="40"/>
  <c r="AF46" i="40"/>
  <c r="AF45" i="40"/>
  <c r="AF44" i="40"/>
  <c r="AF43" i="40"/>
  <c r="AF42" i="40"/>
  <c r="AF39" i="40"/>
  <c r="AF38" i="40"/>
  <c r="AF37" i="40"/>
  <c r="AF36" i="40"/>
  <c r="AF35" i="40"/>
  <c r="AF34" i="40"/>
  <c r="AF32" i="40"/>
  <c r="AF31" i="40"/>
  <c r="AF30" i="40"/>
  <c r="AF29" i="40"/>
  <c r="AF28" i="40"/>
  <c r="AF26" i="40"/>
  <c r="AF25" i="40"/>
  <c r="AF24" i="40"/>
  <c r="AF23" i="40"/>
  <c r="AF22" i="40"/>
  <c r="AF20" i="40"/>
  <c r="AF19" i="40"/>
  <c r="AF18" i="40"/>
  <c r="AF17" i="40"/>
  <c r="AF16" i="40"/>
  <c r="L592" i="31"/>
  <c r="I592" i="31"/>
  <c r="L290" i="35" s="1"/>
  <c r="M290" i="35" s="1"/>
  <c r="H85" i="38"/>
  <c r="F15" i="34"/>
  <c r="G15" i="34"/>
  <c r="E69" i="39"/>
  <c r="E55" i="39"/>
  <c r="H120" i="38"/>
  <c r="L388" i="35"/>
  <c r="L948" i="31"/>
  <c r="I948" i="31"/>
  <c r="L391" i="35" s="1"/>
  <c r="M391" i="35" s="1"/>
  <c r="L279" i="35"/>
  <c r="L326" i="31"/>
  <c r="I326" i="31"/>
  <c r="L166" i="35" s="1"/>
  <c r="M166" i="35" s="1"/>
  <c r="L29" i="31"/>
  <c r="I29" i="31"/>
  <c r="L53" i="35" s="1"/>
  <c r="J19" i="10"/>
  <c r="J17" i="10"/>
  <c r="J15" i="10"/>
  <c r="G135" i="39"/>
  <c r="G129" i="39"/>
  <c r="G122" i="39"/>
  <c r="G115" i="39"/>
  <c r="G109" i="39"/>
  <c r="G102" i="39"/>
  <c r="G94" i="39"/>
  <c r="G88" i="39"/>
  <c r="G82" i="39"/>
  <c r="G76" i="39"/>
  <c r="G62" i="39"/>
  <c r="G47" i="39"/>
  <c r="G39" i="39"/>
  <c r="G32" i="39"/>
  <c r="G25" i="39"/>
  <c r="F135" i="39"/>
  <c r="F129" i="39"/>
  <c r="F122" i="39"/>
  <c r="F115" i="39"/>
  <c r="F109" i="39"/>
  <c r="F102" i="39"/>
  <c r="F94" i="39"/>
  <c r="F88" i="39"/>
  <c r="F82" i="39"/>
  <c r="F76" i="39"/>
  <c r="F62" i="39"/>
  <c r="F47" i="39"/>
  <c r="F39" i="39"/>
  <c r="F32" i="39"/>
  <c r="F25" i="39"/>
  <c r="H365" i="38"/>
  <c r="H302" i="38"/>
  <c r="H200" i="38"/>
  <c r="L1346" i="31"/>
  <c r="I1346" i="31"/>
  <c r="L507" i="35" s="1"/>
  <c r="M507" i="35" s="1"/>
  <c r="L1332" i="31"/>
  <c r="I1332" i="31"/>
  <c r="L489" i="35" s="1"/>
  <c r="L472" i="35"/>
  <c r="L1234" i="31"/>
  <c r="I1234" i="31"/>
  <c r="L458" i="35" s="1"/>
  <c r="L1139" i="31"/>
  <c r="I1139" i="31"/>
  <c r="L442" i="35" s="1"/>
  <c r="L1109" i="31"/>
  <c r="I1109" i="31"/>
  <c r="L418" i="35" s="1"/>
  <c r="M418" i="35" s="1"/>
  <c r="L1042" i="31"/>
  <c r="I1042" i="31"/>
  <c r="L412" i="35" s="1"/>
  <c r="L359" i="35"/>
  <c r="M359" i="35" s="1"/>
  <c r="L885" i="31"/>
  <c r="I885" i="31"/>
  <c r="L346" i="35" s="1"/>
  <c r="L858" i="31"/>
  <c r="I858" i="31"/>
  <c r="L338" i="35" s="1"/>
  <c r="M338" i="35" s="1"/>
  <c r="L846" i="31"/>
  <c r="I846" i="31"/>
  <c r="L331" i="35" s="1"/>
  <c r="L783" i="31"/>
  <c r="I783" i="31"/>
  <c r="L309" i="35" s="1"/>
  <c r="L713" i="31"/>
  <c r="I713" i="31"/>
  <c r="L319" i="35" s="1"/>
  <c r="M319" i="35" s="1"/>
  <c r="L295" i="35"/>
  <c r="M295" i="35" s="1"/>
  <c r="L239" i="35"/>
  <c r="M239" i="35" s="1"/>
  <c r="L235" i="35"/>
  <c r="L225" i="35"/>
  <c r="M225" i="35" s="1"/>
  <c r="L222" i="35"/>
  <c r="I386" i="31"/>
  <c r="L197" i="35" s="1"/>
  <c r="M197" i="35" s="1"/>
  <c r="L357" i="31"/>
  <c r="I357" i="31"/>
  <c r="L188" i="35" s="1"/>
  <c r="L169" i="35"/>
  <c r="M169" i="35" s="1"/>
  <c r="L149" i="35"/>
  <c r="I221" i="31"/>
  <c r="L107" i="35"/>
  <c r="L29" i="35"/>
  <c r="M29" i="35" s="1"/>
  <c r="L221" i="31"/>
  <c r="L188" i="31"/>
  <c r="I188" i="31"/>
  <c r="L123" i="35" s="1"/>
  <c r="M412" i="35" l="1"/>
  <c r="L420" i="35"/>
  <c r="M420" i="35" s="1"/>
  <c r="M472" i="35"/>
  <c r="L483" i="35"/>
  <c r="M483" i="35" s="1"/>
  <c r="M279" i="35"/>
  <c r="L298" i="35"/>
  <c r="M298" i="35" s="1"/>
  <c r="M123" i="35"/>
  <c r="L134" i="35"/>
  <c r="L512" i="35"/>
  <c r="M512" i="35" s="1"/>
  <c r="M489" i="35"/>
  <c r="M331" i="35"/>
  <c r="L340" i="35"/>
  <c r="M340" i="35" s="1"/>
  <c r="M222" i="35"/>
  <c r="L230" i="35"/>
  <c r="M230" i="35" s="1"/>
  <c r="M149" i="35"/>
  <c r="M442" i="35"/>
  <c r="L444" i="35"/>
  <c r="M444" i="35" s="1"/>
  <c r="L55" i="35"/>
  <c r="M53" i="35"/>
  <c r="M388" i="35"/>
  <c r="L393" i="35"/>
  <c r="M346" i="35"/>
  <c r="L365" i="35"/>
  <c r="M365" i="35" s="1"/>
  <c r="M235" i="35"/>
  <c r="L253" i="35"/>
  <c r="M253" i="35" s="1"/>
  <c r="M309" i="35"/>
  <c r="L321" i="35"/>
  <c r="M321" i="35" s="1"/>
  <c r="M458" i="35"/>
  <c r="L463" i="35"/>
  <c r="M463" i="35" s="1"/>
  <c r="M107" i="35"/>
  <c r="L202" i="35"/>
  <c r="M188" i="35"/>
  <c r="G140" i="36"/>
  <c r="N139" i="36"/>
  <c r="N15" i="36" s="1"/>
  <c r="I140" i="36"/>
  <c r="M1204" i="31"/>
  <c r="G48" i="39"/>
  <c r="G12" i="39" s="1"/>
  <c r="F136" i="39"/>
  <c r="F14" i="39" s="1"/>
  <c r="G95" i="39"/>
  <c r="G13" i="39" s="1"/>
  <c r="G136" i="39"/>
  <c r="F95" i="39"/>
  <c r="F13" i="39" s="1"/>
  <c r="F48" i="39"/>
  <c r="M1244" i="31"/>
  <c r="I1378" i="31"/>
  <c r="L697" i="31"/>
  <c r="L1135" i="31"/>
  <c r="L1186" i="31"/>
  <c r="L1378" i="31"/>
  <c r="I1028" i="31"/>
  <c r="M1269" i="31"/>
  <c r="I784" i="31"/>
  <c r="I937" i="31"/>
  <c r="I859" i="31"/>
  <c r="L784" i="31"/>
  <c r="L859" i="31"/>
  <c r="L937" i="31"/>
  <c r="I327" i="31"/>
  <c r="I218" i="31"/>
  <c r="I496" i="31"/>
  <c r="L496" i="31"/>
  <c r="I97" i="31"/>
  <c r="I575" i="31"/>
  <c r="L575" i="31"/>
  <c r="I1245" i="31"/>
  <c r="I697" i="31"/>
  <c r="I1135" i="31"/>
  <c r="I1186" i="31"/>
  <c r="L1245" i="31"/>
  <c r="I396" i="31"/>
  <c r="M1346" i="31"/>
  <c r="M1377" i="31"/>
  <c r="M1042" i="31"/>
  <c r="M962" i="31"/>
  <c r="M270" i="31"/>
  <c r="M259" i="31"/>
  <c r="M202" i="31"/>
  <c r="M176" i="31"/>
  <c r="M152" i="31"/>
  <c r="M106" i="31"/>
  <c r="M43" i="31"/>
  <c r="M373" i="31"/>
  <c r="L386" i="31"/>
  <c r="L396" i="31" s="1"/>
  <c r="M337" i="31"/>
  <c r="M976" i="31"/>
  <c r="M29" i="31"/>
  <c r="L218" i="31"/>
  <c r="M1151" i="31"/>
  <c r="M188" i="31"/>
  <c r="M357" i="31"/>
  <c r="L97" i="31"/>
  <c r="M137" i="31"/>
  <c r="M326" i="31"/>
  <c r="M306" i="31"/>
  <c r="M126" i="31"/>
  <c r="M1316" i="31"/>
  <c r="M936" i="31"/>
  <c r="M858" i="31"/>
  <c r="M217" i="31"/>
  <c r="M96" i="31"/>
  <c r="L514" i="35" l="1"/>
  <c r="M514" i="35" s="1"/>
  <c r="M393" i="35"/>
  <c r="L183" i="35"/>
  <c r="L367" i="35"/>
  <c r="M367" i="35" s="1"/>
  <c r="M202" i="35"/>
  <c r="U17" i="10"/>
  <c r="U19" i="10"/>
  <c r="H15" i="36"/>
  <c r="G138" i="39"/>
  <c r="G15" i="39" s="1"/>
  <c r="F138" i="39"/>
  <c r="F15" i="39" s="1"/>
  <c r="F12" i="39"/>
  <c r="M17" i="10"/>
  <c r="M15" i="10"/>
  <c r="M19" i="10"/>
  <c r="M859" i="31"/>
  <c r="I938" i="31"/>
  <c r="H13" i="31" s="1"/>
  <c r="L938" i="31"/>
  <c r="J13" i="31" s="1"/>
  <c r="M154" i="31"/>
  <c r="I328" i="31"/>
  <c r="H12" i="31" s="1"/>
  <c r="F15" i="36"/>
  <c r="G15" i="36"/>
  <c r="L327" i="31"/>
  <c r="L328" i="31" s="1"/>
  <c r="M97" i="31"/>
  <c r="M1214" i="31"/>
  <c r="M218" i="31"/>
  <c r="M386" i="31"/>
  <c r="L516" i="35" l="1"/>
  <c r="U15" i="10"/>
  <c r="U21" i="10"/>
  <c r="N15" i="10"/>
  <c r="I15" i="36"/>
  <c r="M21" i="10" s="1"/>
  <c r="N17" i="10"/>
  <c r="E15" i="36"/>
  <c r="J12" i="31"/>
  <c r="M328" i="31"/>
  <c r="L12" i="31" s="1"/>
  <c r="M327" i="31"/>
  <c r="M885" i="31"/>
  <c r="M1109" i="31"/>
  <c r="M1225" i="31" l="1"/>
  <c r="M1014" i="31"/>
  <c r="M395" i="31"/>
  <c r="M900" i="31" l="1"/>
  <c r="M396" i="31"/>
  <c r="M407" i="31" l="1"/>
  <c r="M434" i="31" l="1"/>
  <c r="M460" i="31" l="1"/>
  <c r="M478" i="31" l="1"/>
  <c r="M496" i="31" l="1"/>
  <c r="M495" i="31"/>
  <c r="N143" i="33" l="1"/>
  <c r="M143" i="33"/>
  <c r="H21" i="38"/>
  <c r="J1509" i="32"/>
  <c r="H1509" i="32"/>
  <c r="J1483" i="32"/>
  <c r="H1483" i="32"/>
  <c r="J1467" i="32"/>
  <c r="H1467" i="32"/>
  <c r="J1448" i="32"/>
  <c r="H1448" i="32"/>
  <c r="H1510" i="32" s="1"/>
  <c r="J1434" i="32"/>
  <c r="H1434" i="32"/>
  <c r="J1423" i="32"/>
  <c r="H1423" i="32"/>
  <c r="J1413" i="32"/>
  <c r="H1413" i="32"/>
  <c r="J1368" i="32"/>
  <c r="H1368" i="32"/>
  <c r="J1358" i="32"/>
  <c r="H1358" i="32"/>
  <c r="H1435" i="32" s="1"/>
  <c r="J1334" i="32"/>
  <c r="H1334" i="32"/>
  <c r="J1320" i="32"/>
  <c r="H1320" i="32"/>
  <c r="J1309" i="32"/>
  <c r="H1309" i="32"/>
  <c r="J1299" i="32"/>
  <c r="H1299" i="32"/>
  <c r="J1288" i="32"/>
  <c r="H1288" i="32"/>
  <c r="H1335" i="32" s="1"/>
  <c r="J1270" i="32"/>
  <c r="H1270" i="32"/>
  <c r="J1253" i="32"/>
  <c r="H1253" i="32"/>
  <c r="J1236" i="32"/>
  <c r="H1236" i="32"/>
  <c r="J1226" i="32"/>
  <c r="H1226" i="32"/>
  <c r="H1271" i="32" s="1"/>
  <c r="J1215" i="32"/>
  <c r="H1215" i="32"/>
  <c r="J1189" i="32"/>
  <c r="H1189" i="32"/>
  <c r="J1167" i="32"/>
  <c r="H1167" i="32"/>
  <c r="J1152" i="32"/>
  <c r="H1152" i="32"/>
  <c r="H1216" i="32" s="1"/>
  <c r="J1115" i="32"/>
  <c r="H1115" i="32"/>
  <c r="J1100" i="32"/>
  <c r="H1100" i="32"/>
  <c r="J1083" i="32"/>
  <c r="H1083" i="32"/>
  <c r="J1053" i="32"/>
  <c r="H1053" i="32"/>
  <c r="J1037" i="32"/>
  <c r="H1037" i="32"/>
  <c r="J1024" i="32"/>
  <c r="H1024" i="32"/>
  <c r="H1101" i="32" s="1"/>
  <c r="J1012" i="32"/>
  <c r="H1012" i="32"/>
  <c r="J1001" i="32"/>
  <c r="H1001" i="32"/>
  <c r="J973" i="32"/>
  <c r="H973" i="32"/>
  <c r="J957" i="32"/>
  <c r="H957" i="32"/>
  <c r="H1013" i="32" s="1"/>
  <c r="J930" i="32"/>
  <c r="H930" i="32"/>
  <c r="J918" i="32"/>
  <c r="H918" i="32"/>
  <c r="J905" i="32"/>
  <c r="H905" i="32"/>
  <c r="J882" i="32"/>
  <c r="H882" i="32"/>
  <c r="H931" i="32" s="1"/>
  <c r="J849" i="32"/>
  <c r="H849" i="32"/>
  <c r="J821" i="32"/>
  <c r="H821" i="32"/>
  <c r="J803" i="32"/>
  <c r="H803" i="32"/>
  <c r="J779" i="32"/>
  <c r="H779" i="32"/>
  <c r="H850" i="32" s="1"/>
  <c r="J760" i="32"/>
  <c r="H760" i="32"/>
  <c r="J735" i="32"/>
  <c r="H735" i="32"/>
  <c r="J708" i="32"/>
  <c r="H708" i="32"/>
  <c r="J691" i="32"/>
  <c r="H691" i="32"/>
  <c r="J666" i="32"/>
  <c r="H666" i="32"/>
  <c r="H761" i="32" s="1"/>
  <c r="J648" i="32"/>
  <c r="H648" i="32"/>
  <c r="J620" i="32"/>
  <c r="H620" i="32"/>
  <c r="J597" i="32"/>
  <c r="H597" i="32"/>
  <c r="J583" i="32"/>
  <c r="H583" i="32"/>
  <c r="J566" i="32"/>
  <c r="H566" i="32"/>
  <c r="H649" i="32" s="1"/>
  <c r="J549" i="32"/>
  <c r="H549" i="32"/>
  <c r="J532" i="32"/>
  <c r="H532" i="32"/>
  <c r="J509" i="32"/>
  <c r="H509" i="32"/>
  <c r="J488" i="32"/>
  <c r="H488" i="32"/>
  <c r="H550" i="32" s="1"/>
  <c r="J464" i="32"/>
  <c r="H464" i="32"/>
  <c r="J459" i="32"/>
  <c r="H459" i="32"/>
  <c r="J449" i="32"/>
  <c r="H449" i="32"/>
  <c r="J434" i="32"/>
  <c r="H434" i="32"/>
  <c r="J416" i="32"/>
  <c r="H416" i="32"/>
  <c r="J396" i="32"/>
  <c r="H396" i="32"/>
  <c r="H460" i="32" s="1"/>
  <c r="J384" i="32"/>
  <c r="H384" i="32"/>
  <c r="J361" i="32"/>
  <c r="H361" i="32"/>
  <c r="J346" i="32"/>
  <c r="H346" i="32"/>
  <c r="J320" i="32"/>
  <c r="H320" i="32"/>
  <c r="J312" i="32"/>
  <c r="H312" i="32"/>
  <c r="J274" i="32"/>
  <c r="H274" i="32"/>
  <c r="H385" i="32" s="1"/>
  <c r="J264" i="32"/>
  <c r="H264" i="32"/>
  <c r="J250" i="32"/>
  <c r="H250" i="32"/>
  <c r="J235" i="32"/>
  <c r="H235" i="32"/>
  <c r="J223" i="32"/>
  <c r="H223" i="32"/>
  <c r="J201" i="32"/>
  <c r="H201" i="32"/>
  <c r="H265" i="32" s="1"/>
  <c r="J187" i="32"/>
  <c r="H187" i="32"/>
  <c r="J180" i="32"/>
  <c r="H180" i="32"/>
  <c r="J162" i="32"/>
  <c r="H162" i="32"/>
  <c r="J144" i="32"/>
  <c r="H144" i="32"/>
  <c r="J122" i="32"/>
  <c r="H122" i="32"/>
  <c r="H188" i="32" s="1"/>
  <c r="J32" i="32"/>
  <c r="H32" i="32"/>
  <c r="J54" i="32"/>
  <c r="H54" i="32"/>
  <c r="H65" i="32"/>
  <c r="J65" i="32"/>
  <c r="J111" i="32"/>
  <c r="J89" i="32"/>
  <c r="H89" i="32"/>
  <c r="H111" i="32"/>
  <c r="H438" i="38"/>
  <c r="H431" i="38"/>
  <c r="H260" i="38"/>
  <c r="H203" i="38"/>
  <c r="H133" i="38"/>
  <c r="H55" i="38"/>
  <c r="H455" i="38"/>
  <c r="H452" i="38"/>
  <c r="H449" i="38"/>
  <c r="H441" i="38"/>
  <c r="H427" i="38"/>
  <c r="H424" i="38"/>
  <c r="H418" i="38"/>
  <c r="H410" i="38"/>
  <c r="H392" i="38"/>
  <c r="H374" i="38"/>
  <c r="H340" i="38"/>
  <c r="H309" i="38"/>
  <c r="H306" i="38"/>
  <c r="H297" i="38"/>
  <c r="H190" i="38"/>
  <c r="H139" i="38"/>
  <c r="H126" i="38"/>
  <c r="H89" i="38"/>
  <c r="H78" i="38"/>
  <c r="H61" i="38"/>
  <c r="H41" i="38"/>
  <c r="H27" i="38"/>
  <c r="H24" i="38"/>
  <c r="F92" i="33"/>
  <c r="K99" i="33"/>
  <c r="J99" i="33"/>
  <c r="I99" i="33"/>
  <c r="H99" i="33"/>
  <c r="G99" i="33"/>
  <c r="F99" i="33"/>
  <c r="E99" i="33"/>
  <c r="K86" i="33"/>
  <c r="J86" i="33"/>
  <c r="I86" i="33"/>
  <c r="H86" i="33"/>
  <c r="G86" i="33"/>
  <c r="F86" i="33"/>
  <c r="E86" i="33"/>
  <c r="K80" i="33"/>
  <c r="J80" i="33"/>
  <c r="I80" i="33"/>
  <c r="H80" i="33"/>
  <c r="G80" i="33"/>
  <c r="F80" i="33"/>
  <c r="E80" i="33"/>
  <c r="L76" i="33"/>
  <c r="L72" i="33"/>
  <c r="K73" i="33"/>
  <c r="J73" i="33"/>
  <c r="I73" i="33"/>
  <c r="H73" i="33"/>
  <c r="G73" i="33"/>
  <c r="F73" i="33"/>
  <c r="E73" i="33"/>
  <c r="L58" i="33"/>
  <c r="L57" i="33"/>
  <c r="L56" i="33"/>
  <c r="L55" i="33"/>
  <c r="L54" i="33"/>
  <c r="K59" i="33"/>
  <c r="J59" i="33"/>
  <c r="I59" i="33"/>
  <c r="H59" i="33"/>
  <c r="G59" i="33"/>
  <c r="F59" i="33"/>
  <c r="E59" i="33"/>
  <c r="J132" i="35"/>
  <c r="M132" i="35" s="1"/>
  <c r="I132" i="35"/>
  <c r="J129" i="35"/>
  <c r="I129" i="35"/>
  <c r="M181" i="35"/>
  <c r="J126" i="35"/>
  <c r="M126" i="35" s="1"/>
  <c r="I126" i="35"/>
  <c r="J115" i="35"/>
  <c r="M115" i="35" s="1"/>
  <c r="I115" i="35"/>
  <c r="M507" i="31" l="1"/>
  <c r="H1014" i="32"/>
  <c r="H13" i="32" s="1"/>
  <c r="H1511" i="32"/>
  <c r="H14" i="32" s="1"/>
  <c r="K735" i="32"/>
  <c r="J1510" i="32"/>
  <c r="J1435" i="32"/>
  <c r="J1335" i="32"/>
  <c r="J1271" i="32"/>
  <c r="J1216" i="32"/>
  <c r="J1101" i="32"/>
  <c r="J1013" i="32"/>
  <c r="K1013" i="32" s="1"/>
  <c r="J931" i="32"/>
  <c r="J850" i="32"/>
  <c r="K850" i="32" s="1"/>
  <c r="J761" i="32"/>
  <c r="K761" i="32" s="1"/>
  <c r="J649" i="32"/>
  <c r="K649" i="32" s="1"/>
  <c r="J550" i="32"/>
  <c r="J460" i="32"/>
  <c r="J385" i="32"/>
  <c r="K385" i="32" s="1"/>
  <c r="J265" i="32"/>
  <c r="J188" i="32"/>
  <c r="K1189" i="32"/>
  <c r="K803" i="32"/>
  <c r="K691" i="32"/>
  <c r="K620" i="32"/>
  <c r="K532" i="32"/>
  <c r="K223" i="32"/>
  <c r="K235" i="32"/>
  <c r="J112" i="32"/>
  <c r="H112" i="32"/>
  <c r="H386" i="32" s="1"/>
  <c r="K111" i="32"/>
  <c r="K89" i="32"/>
  <c r="K918" i="32"/>
  <c r="K882" i="32"/>
  <c r="K312" i="32"/>
  <c r="K760" i="32"/>
  <c r="K648" i="32"/>
  <c r="K54" i="32"/>
  <c r="K1358" i="32"/>
  <c r="K821" i="32"/>
  <c r="K1100" i="32"/>
  <c r="K973" i="32"/>
  <c r="K1215" i="32"/>
  <c r="K1012" i="32"/>
  <c r="K361" i="32"/>
  <c r="K384" i="32"/>
  <c r="K849" i="32"/>
  <c r="K1001" i="32"/>
  <c r="K1368" i="32"/>
  <c r="K144" i="32"/>
  <c r="K1152" i="32"/>
  <c r="K1413" i="32"/>
  <c r="K346" i="32"/>
  <c r="K488" i="32"/>
  <c r="K708" i="32"/>
  <c r="K957" i="32"/>
  <c r="K1167" i="32"/>
  <c r="K32" i="32"/>
  <c r="K509" i="32"/>
  <c r="K905" i="32"/>
  <c r="K1083" i="32"/>
  <c r="K65" i="32"/>
  <c r="K1509" i="32"/>
  <c r="H280" i="38"/>
  <c r="H62" i="38"/>
  <c r="H187" i="38"/>
  <c r="H303" i="38"/>
  <c r="H140" i="38"/>
  <c r="H121" i="38"/>
  <c r="H446" i="38"/>
  <c r="H257" i="38"/>
  <c r="H389" i="38"/>
  <c r="H323" i="38"/>
  <c r="H411" i="38"/>
  <c r="H42" i="38"/>
  <c r="H86" i="38"/>
  <c r="H211" i="38"/>
  <c r="H428" i="38"/>
  <c r="H470" i="38"/>
  <c r="H362" i="38"/>
  <c r="L59" i="33"/>
  <c r="K13" i="35"/>
  <c r="J134" i="35"/>
  <c r="M134" i="35" s="1"/>
  <c r="I134" i="35"/>
  <c r="XEC132" i="35"/>
  <c r="XEC129" i="35"/>
  <c r="M109" i="35"/>
  <c r="J55" i="35"/>
  <c r="M55" i="35" s="1"/>
  <c r="I55" i="35"/>
  <c r="K14" i="35"/>
  <c r="I183" i="35" l="1"/>
  <c r="I516" i="35" s="1"/>
  <c r="J183" i="35"/>
  <c r="H122" i="38"/>
  <c r="D12" i="38" s="1"/>
  <c r="H1513" i="32"/>
  <c r="H15" i="32" s="1"/>
  <c r="H12" i="32"/>
  <c r="B17" i="10"/>
  <c r="G14" i="35"/>
  <c r="H14" i="35" s="1"/>
  <c r="J1511" i="32"/>
  <c r="J14" i="32" s="1"/>
  <c r="D19" i="10" s="1"/>
  <c r="K1101" i="32"/>
  <c r="J1014" i="32"/>
  <c r="J13" i="32" s="1"/>
  <c r="D17" i="10" s="1"/>
  <c r="J386" i="32"/>
  <c r="J12" i="32" s="1"/>
  <c r="D15" i="10" s="1"/>
  <c r="K666" i="32"/>
  <c r="K320" i="32"/>
  <c r="K122" i="32"/>
  <c r="K112" i="32"/>
  <c r="K549" i="32"/>
  <c r="K1115" i="32"/>
  <c r="K1216" i="32"/>
  <c r="K250" i="32"/>
  <c r="K1423" i="32"/>
  <c r="K1226" i="32"/>
  <c r="K162" i="32"/>
  <c r="K930" i="32"/>
  <c r="K931" i="32"/>
  <c r="H471" i="38"/>
  <c r="D14" i="38" s="1"/>
  <c r="H324" i="38"/>
  <c r="D13" i="38" s="1"/>
  <c r="G13" i="35"/>
  <c r="H13" i="35" s="1"/>
  <c r="J516" i="35" l="1"/>
  <c r="M516" i="35" s="1"/>
  <c r="M183" i="35"/>
  <c r="K19" i="10"/>
  <c r="K17" i="10"/>
  <c r="M523" i="31"/>
  <c r="I13" i="35"/>
  <c r="L17" i="10" s="1"/>
  <c r="Q17" i="10"/>
  <c r="R17" i="10" s="1"/>
  <c r="S17" i="10" s="1"/>
  <c r="G12" i="35"/>
  <c r="H12" i="35" s="1"/>
  <c r="J1513" i="32"/>
  <c r="J15" i="32" s="1"/>
  <c r="D21" i="10" s="1"/>
  <c r="K386" i="32"/>
  <c r="K12" i="32" s="1"/>
  <c r="E15" i="10" s="1"/>
  <c r="K264" i="32"/>
  <c r="K180" i="32"/>
  <c r="K550" i="32"/>
  <c r="K779" i="32"/>
  <c r="K1434" i="32"/>
  <c r="K1435" i="32"/>
  <c r="K396" i="32"/>
  <c r="H473" i="38"/>
  <c r="D15" i="38" s="1"/>
  <c r="V86" i="33"/>
  <c r="W86" i="33"/>
  <c r="X86" i="33"/>
  <c r="Y86" i="33"/>
  <c r="Z86" i="33"/>
  <c r="AA86" i="33"/>
  <c r="AB86" i="33"/>
  <c r="L88" i="33"/>
  <c r="AC88" i="33"/>
  <c r="L89" i="33"/>
  <c r="AC89" i="33"/>
  <c r="L90" i="33"/>
  <c r="AC90" i="33"/>
  <c r="L91" i="33"/>
  <c r="AC91" i="33"/>
  <c r="E92" i="33"/>
  <c r="G92" i="33"/>
  <c r="H92" i="33"/>
  <c r="I92" i="33"/>
  <c r="J92" i="33"/>
  <c r="K92" i="33"/>
  <c r="V92" i="33"/>
  <c r="W92" i="33"/>
  <c r="X92" i="33"/>
  <c r="Y92" i="33"/>
  <c r="Z92" i="33"/>
  <c r="AA92" i="33"/>
  <c r="AB92" i="33"/>
  <c r="L79" i="33"/>
  <c r="AC79" i="33"/>
  <c r="L95" i="33"/>
  <c r="AC95" i="33"/>
  <c r="L96" i="33"/>
  <c r="AC96" i="33"/>
  <c r="L97" i="33"/>
  <c r="AC97" i="33"/>
  <c r="L98" i="33"/>
  <c r="AC98" i="33"/>
  <c r="L103" i="33"/>
  <c r="AC103" i="33"/>
  <c r="L104" i="33"/>
  <c r="AC104" i="33"/>
  <c r="L105" i="33"/>
  <c r="AC105" i="33"/>
  <c r="L106" i="33"/>
  <c r="AC106" i="33"/>
  <c r="L107" i="33"/>
  <c r="AC107" i="33"/>
  <c r="E108" i="33"/>
  <c r="F108" i="33"/>
  <c r="G108" i="33"/>
  <c r="H108" i="33"/>
  <c r="I108" i="33"/>
  <c r="J108" i="33"/>
  <c r="K108" i="33"/>
  <c r="V108" i="33"/>
  <c r="W108" i="33"/>
  <c r="X108" i="33"/>
  <c r="Y108" i="33"/>
  <c r="Z108" i="33"/>
  <c r="AA108" i="33"/>
  <c r="AB108" i="33"/>
  <c r="L110" i="33"/>
  <c r="AC110" i="33"/>
  <c r="L111" i="33"/>
  <c r="AC111" i="33"/>
  <c r="L112" i="33"/>
  <c r="AC112" i="33"/>
  <c r="L113" i="33"/>
  <c r="AC113" i="33"/>
  <c r="L114" i="33"/>
  <c r="E115" i="33"/>
  <c r="F115" i="33"/>
  <c r="G115" i="33"/>
  <c r="H115" i="33"/>
  <c r="I115" i="33"/>
  <c r="J115" i="33"/>
  <c r="K115" i="33"/>
  <c r="V115" i="33"/>
  <c r="W115" i="33"/>
  <c r="X115" i="33"/>
  <c r="Y115" i="33"/>
  <c r="Z115" i="33"/>
  <c r="AA115" i="33"/>
  <c r="AB115" i="33"/>
  <c r="L117" i="33"/>
  <c r="AC117" i="33"/>
  <c r="L118" i="33"/>
  <c r="AC118" i="33"/>
  <c r="L119" i="33"/>
  <c r="AC119" i="33"/>
  <c r="L120" i="33"/>
  <c r="AC120" i="33"/>
  <c r="E121" i="33"/>
  <c r="F121" i="33"/>
  <c r="G121" i="33"/>
  <c r="H121" i="33"/>
  <c r="I121" i="33"/>
  <c r="J121" i="33"/>
  <c r="K121" i="33"/>
  <c r="V121" i="33"/>
  <c r="W121" i="33"/>
  <c r="X121" i="33"/>
  <c r="Y121" i="33"/>
  <c r="Z121" i="33"/>
  <c r="AA121" i="33"/>
  <c r="AB121" i="33"/>
  <c r="L123" i="33"/>
  <c r="AC123" i="33"/>
  <c r="L124" i="33"/>
  <c r="AC124" i="33"/>
  <c r="L125" i="33"/>
  <c r="AC125" i="33"/>
  <c r="L126" i="33"/>
  <c r="AC126" i="33"/>
  <c r="L127" i="33"/>
  <c r="AC127" i="33"/>
  <c r="E128" i="33"/>
  <c r="F128" i="33"/>
  <c r="G128" i="33"/>
  <c r="H128" i="33"/>
  <c r="I128" i="33"/>
  <c r="J128" i="33"/>
  <c r="K128" i="33"/>
  <c r="V128" i="33"/>
  <c r="W128" i="33"/>
  <c r="X128" i="33"/>
  <c r="Y128" i="33"/>
  <c r="Z128" i="33"/>
  <c r="AA128" i="33"/>
  <c r="AB128" i="33"/>
  <c r="L130" i="33"/>
  <c r="AC130" i="33"/>
  <c r="L131" i="33"/>
  <c r="AC131" i="33"/>
  <c r="L132" i="33"/>
  <c r="AC132" i="33"/>
  <c r="L133" i="33"/>
  <c r="AC133" i="33"/>
  <c r="L134" i="33"/>
  <c r="AC134" i="33"/>
  <c r="E135" i="33"/>
  <c r="F135" i="33"/>
  <c r="G135" i="33"/>
  <c r="H135" i="33"/>
  <c r="I135" i="33"/>
  <c r="J135" i="33"/>
  <c r="K135" i="33"/>
  <c r="V135" i="33"/>
  <c r="W135" i="33"/>
  <c r="X135" i="33"/>
  <c r="Y135" i="33"/>
  <c r="Z135" i="33"/>
  <c r="AA135" i="33"/>
  <c r="AB135" i="33"/>
  <c r="L137" i="33"/>
  <c r="AC137" i="33"/>
  <c r="L138" i="33"/>
  <c r="AC138" i="33"/>
  <c r="L139" i="33"/>
  <c r="AC139" i="33"/>
  <c r="L140" i="33"/>
  <c r="AC140" i="33"/>
  <c r="E141" i="33"/>
  <c r="F141" i="33"/>
  <c r="G141" i="33"/>
  <c r="H141" i="33"/>
  <c r="I141" i="33"/>
  <c r="J141" i="33"/>
  <c r="K141" i="33"/>
  <c r="V141" i="33"/>
  <c r="W141" i="33"/>
  <c r="X141" i="33"/>
  <c r="Y141" i="33"/>
  <c r="Z141" i="33"/>
  <c r="AA141" i="33"/>
  <c r="AB141" i="33"/>
  <c r="E135" i="39"/>
  <c r="E129" i="39"/>
  <c r="E122" i="39"/>
  <c r="E115" i="39"/>
  <c r="E109" i="39"/>
  <c r="E102" i="39"/>
  <c r="E94" i="39"/>
  <c r="E88" i="39"/>
  <c r="E82" i="39"/>
  <c r="E62" i="39"/>
  <c r="E76" i="39"/>
  <c r="E47" i="39"/>
  <c r="E39" i="39"/>
  <c r="E32" i="39"/>
  <c r="E25" i="39"/>
  <c r="L85" i="33"/>
  <c r="L84" i="33"/>
  <c r="L83" i="33"/>
  <c r="L82" i="33"/>
  <c r="L78" i="33"/>
  <c r="L77" i="33"/>
  <c r="L75" i="33"/>
  <c r="L71" i="33"/>
  <c r="L70" i="33"/>
  <c r="L69" i="33"/>
  <c r="L68" i="33"/>
  <c r="L65" i="33"/>
  <c r="L64" i="33"/>
  <c r="L63" i="33"/>
  <c r="L62" i="33"/>
  <c r="L61" i="33"/>
  <c r="L49" i="33"/>
  <c r="L48" i="33"/>
  <c r="L47" i="33"/>
  <c r="L46" i="33"/>
  <c r="L45" i="33"/>
  <c r="L44" i="33"/>
  <c r="L41" i="33"/>
  <c r="L40" i="33"/>
  <c r="L39" i="33"/>
  <c r="L38" i="33"/>
  <c r="L37" i="33"/>
  <c r="L34" i="33"/>
  <c r="L33" i="33"/>
  <c r="L32" i="33"/>
  <c r="L31" i="33"/>
  <c r="L30" i="33"/>
  <c r="L27" i="33"/>
  <c r="L26" i="33"/>
  <c r="L25" i="33"/>
  <c r="L24" i="33"/>
  <c r="L23" i="33"/>
  <c r="F158" i="34"/>
  <c r="G158" i="34" s="1"/>
  <c r="F151" i="34"/>
  <c r="G151" i="34" s="1"/>
  <c r="F143" i="34"/>
  <c r="G143" i="34" s="1"/>
  <c r="F135" i="34"/>
  <c r="G135" i="34" s="1"/>
  <c r="F128" i="34"/>
  <c r="G128" i="34" s="1"/>
  <c r="F120" i="34"/>
  <c r="G120" i="34" s="1"/>
  <c r="F109" i="34"/>
  <c r="G109" i="34" s="1"/>
  <c r="F101" i="34"/>
  <c r="G101" i="34" s="1"/>
  <c r="F94" i="34"/>
  <c r="G94" i="34" s="1"/>
  <c r="F86" i="34"/>
  <c r="G86" i="34" s="1"/>
  <c r="F78" i="34"/>
  <c r="G78" i="34" s="1"/>
  <c r="F71" i="34"/>
  <c r="G71" i="34" s="1"/>
  <c r="F63" i="34"/>
  <c r="G63" i="34" s="1"/>
  <c r="F53" i="34"/>
  <c r="G53" i="34" s="1"/>
  <c r="F44" i="34"/>
  <c r="G44" i="34" s="1"/>
  <c r="F36" i="34"/>
  <c r="G36" i="34" s="1"/>
  <c r="F28" i="34"/>
  <c r="G28" i="34" s="1"/>
  <c r="AC85" i="33"/>
  <c r="AC84" i="33"/>
  <c r="AC83" i="33"/>
  <c r="AC82" i="33"/>
  <c r="AC78" i="33"/>
  <c r="AC77" i="33"/>
  <c r="AC75" i="33"/>
  <c r="AC65" i="33"/>
  <c r="AC64" i="33"/>
  <c r="AC63" i="33"/>
  <c r="AC62" i="33"/>
  <c r="AC61" i="33"/>
  <c r="AC49" i="33"/>
  <c r="AC48" i="33"/>
  <c r="AC47" i="33"/>
  <c r="AC46" i="33"/>
  <c r="AC45" i="33"/>
  <c r="AC41" i="33"/>
  <c r="AC40" i="33"/>
  <c r="AC39" i="33"/>
  <c r="AC38" i="33"/>
  <c r="AC37" i="33"/>
  <c r="AC34" i="33"/>
  <c r="AC33" i="33"/>
  <c r="AC31" i="33"/>
  <c r="AC30" i="33"/>
  <c r="AB80" i="33"/>
  <c r="AA80" i="33"/>
  <c r="Z80" i="33"/>
  <c r="Y80" i="33"/>
  <c r="X80" i="33"/>
  <c r="W80" i="33"/>
  <c r="V80" i="33"/>
  <c r="AB73" i="33"/>
  <c r="AA73" i="33"/>
  <c r="Z73" i="33"/>
  <c r="Y73" i="33"/>
  <c r="X73" i="33"/>
  <c r="W73" i="33"/>
  <c r="V73" i="33"/>
  <c r="AB66" i="33"/>
  <c r="AA66" i="33"/>
  <c r="Z66" i="33"/>
  <c r="Y66" i="33"/>
  <c r="X66" i="33"/>
  <c r="W66" i="33"/>
  <c r="V66" i="33"/>
  <c r="AB50" i="33"/>
  <c r="AA50" i="33"/>
  <c r="Z50" i="33"/>
  <c r="Y50" i="33"/>
  <c r="X50" i="33"/>
  <c r="W50" i="33"/>
  <c r="AB42" i="33"/>
  <c r="AA42" i="33"/>
  <c r="Z42" i="33"/>
  <c r="Y42" i="33"/>
  <c r="X42" i="33"/>
  <c r="W42" i="33"/>
  <c r="V42" i="33"/>
  <c r="AB35" i="33"/>
  <c r="AA35" i="33"/>
  <c r="X35" i="33"/>
  <c r="W35" i="33"/>
  <c r="V35" i="33"/>
  <c r="AE15" i="33"/>
  <c r="K66" i="33"/>
  <c r="J66" i="33"/>
  <c r="I66" i="33"/>
  <c r="H66" i="33"/>
  <c r="G66" i="33"/>
  <c r="F66" i="33"/>
  <c r="F101" i="33" s="1"/>
  <c r="E66" i="33"/>
  <c r="K50" i="33"/>
  <c r="J50" i="33"/>
  <c r="I50" i="33"/>
  <c r="H50" i="33"/>
  <c r="G50" i="33"/>
  <c r="F50" i="33"/>
  <c r="E50" i="33"/>
  <c r="K42" i="33"/>
  <c r="J42" i="33"/>
  <c r="I42" i="33"/>
  <c r="H42" i="33"/>
  <c r="G42" i="33"/>
  <c r="F42" i="33"/>
  <c r="E42" i="33"/>
  <c r="K35" i="33"/>
  <c r="J35" i="33"/>
  <c r="I35" i="33"/>
  <c r="H35" i="33"/>
  <c r="G35" i="33"/>
  <c r="F35" i="33"/>
  <c r="E35" i="33"/>
  <c r="K28" i="33"/>
  <c r="J28" i="33"/>
  <c r="I28" i="33"/>
  <c r="H28" i="33"/>
  <c r="G28" i="33"/>
  <c r="F28" i="33"/>
  <c r="E28" i="33"/>
  <c r="N15" i="33"/>
  <c r="E136" i="39" l="1"/>
  <c r="E14" i="39" s="1"/>
  <c r="E95" i="39"/>
  <c r="E13" i="39" s="1"/>
  <c r="H101" i="33"/>
  <c r="H12" i="33" s="1"/>
  <c r="E101" i="33"/>
  <c r="E12" i="33" s="1"/>
  <c r="G101" i="33"/>
  <c r="G12" i="33" s="1"/>
  <c r="I101" i="33"/>
  <c r="I12" i="33" s="1"/>
  <c r="K52" i="33"/>
  <c r="K11" i="33" s="1"/>
  <c r="H143" i="33"/>
  <c r="H13" i="33" s="1"/>
  <c r="K101" i="33"/>
  <c r="K12" i="33" s="1"/>
  <c r="J143" i="33"/>
  <c r="J13" i="33" s="1"/>
  <c r="I143" i="33"/>
  <c r="I13" i="33" s="1"/>
  <c r="J101" i="33"/>
  <c r="J12" i="33" s="1"/>
  <c r="E52" i="33"/>
  <c r="E11" i="33" s="1"/>
  <c r="G143" i="33"/>
  <c r="G13" i="33" s="1"/>
  <c r="F143" i="33"/>
  <c r="F13" i="33" s="1"/>
  <c r="E143" i="33"/>
  <c r="E13" i="33" s="1"/>
  <c r="F52" i="33"/>
  <c r="F11" i="33" s="1"/>
  <c r="H52" i="33"/>
  <c r="H11" i="33" s="1"/>
  <c r="I52" i="33"/>
  <c r="I11" i="33" s="1"/>
  <c r="G52" i="33"/>
  <c r="G11" i="33" s="1"/>
  <c r="J52" i="33"/>
  <c r="J11" i="33" s="1"/>
  <c r="K143" i="33"/>
  <c r="K13" i="33" s="1"/>
  <c r="K15" i="10"/>
  <c r="G15" i="35"/>
  <c r="H15" i="35" s="1"/>
  <c r="K416" i="32"/>
  <c r="K1236" i="32"/>
  <c r="K566" i="32"/>
  <c r="K187" i="32"/>
  <c r="K188" i="32"/>
  <c r="K1014" i="32"/>
  <c r="K13" i="32" s="1"/>
  <c r="E17" i="10" s="1"/>
  <c r="L99" i="33"/>
  <c r="L86" i="33"/>
  <c r="V99" i="33"/>
  <c r="V101" i="33" s="1"/>
  <c r="V12" i="33" s="1"/>
  <c r="AA99" i="33"/>
  <c r="AA101" i="33" s="1"/>
  <c r="AA12" i="33" s="1"/>
  <c r="L80" i="33"/>
  <c r="W99" i="33"/>
  <c r="W101" i="33" s="1"/>
  <c r="W12" i="33" s="1"/>
  <c r="Y99" i="33"/>
  <c r="Y101" i="33" s="1"/>
  <c r="Y12" i="33" s="1"/>
  <c r="X99" i="33"/>
  <c r="X101" i="33" s="1"/>
  <c r="X12" i="33" s="1"/>
  <c r="Z99" i="33"/>
  <c r="Z101" i="33" s="1"/>
  <c r="Z12" i="33" s="1"/>
  <c r="AB99" i="33"/>
  <c r="AB101" i="33" s="1"/>
  <c r="AB12" i="33" s="1"/>
  <c r="F12" i="33"/>
  <c r="L73" i="33"/>
  <c r="AC92" i="33"/>
  <c r="AC121" i="33"/>
  <c r="L108" i="33"/>
  <c r="AA143" i="33"/>
  <c r="AA13" i="33" s="1"/>
  <c r="Z143" i="33"/>
  <c r="Z13" i="33" s="1"/>
  <c r="L92" i="33"/>
  <c r="W143" i="33"/>
  <c r="W13" i="33" s="1"/>
  <c r="AC86" i="33"/>
  <c r="AB143" i="33"/>
  <c r="AB13" i="33" s="1"/>
  <c r="AC128" i="33"/>
  <c r="L115" i="33"/>
  <c r="AC141" i="33"/>
  <c r="AC135" i="33"/>
  <c r="X143" i="33"/>
  <c r="X13" i="33" s="1"/>
  <c r="AC115" i="33"/>
  <c r="L121" i="33"/>
  <c r="Y143" i="33"/>
  <c r="Y13" i="33" s="1"/>
  <c r="L128" i="33"/>
  <c r="AC108" i="33"/>
  <c r="L135" i="33"/>
  <c r="V143" i="33"/>
  <c r="V13" i="33" s="1"/>
  <c r="L141" i="33"/>
  <c r="E48" i="39"/>
  <c r="L66" i="33"/>
  <c r="L50" i="33"/>
  <c r="L42" i="33"/>
  <c r="L35" i="33"/>
  <c r="L28" i="33"/>
  <c r="Y52" i="33"/>
  <c r="Y11" i="33" s="1"/>
  <c r="AA52" i="33"/>
  <c r="AA11" i="33" s="1"/>
  <c r="AC50" i="33"/>
  <c r="AC66" i="33"/>
  <c r="F161" i="34"/>
  <c r="H19" i="10" s="1"/>
  <c r="W52" i="33"/>
  <c r="W11" i="33" s="1"/>
  <c r="X52" i="33"/>
  <c r="X11" i="33" s="1"/>
  <c r="AB52" i="33"/>
  <c r="AB11" i="33" s="1"/>
  <c r="Z52" i="33"/>
  <c r="Z11" i="33" s="1"/>
  <c r="F112" i="34"/>
  <c r="G112" i="34" s="1"/>
  <c r="G13" i="34" s="1"/>
  <c r="I17" i="10" s="1"/>
  <c r="F56" i="34"/>
  <c r="AC80" i="33"/>
  <c r="AC73" i="33"/>
  <c r="AC42" i="33"/>
  <c r="AC35" i="33"/>
  <c r="V52" i="33"/>
  <c r="V11" i="33" s="1"/>
  <c r="AC28" i="33"/>
  <c r="G56" i="34" l="1"/>
  <c r="G12" i="34" s="1"/>
  <c r="I15" i="10" s="1"/>
  <c r="F164" i="34"/>
  <c r="F14" i="34"/>
  <c r="G161" i="34"/>
  <c r="G14" i="34" s="1"/>
  <c r="I19" i="10" s="1"/>
  <c r="F13" i="34"/>
  <c r="H17" i="10"/>
  <c r="E138" i="39"/>
  <c r="E15" i="39" s="1"/>
  <c r="E12" i="39"/>
  <c r="K21" i="10"/>
  <c r="I1305" i="31"/>
  <c r="I1379" i="31" s="1"/>
  <c r="M534" i="31"/>
  <c r="F12" i="34"/>
  <c r="H15" i="10"/>
  <c r="L101" i="33"/>
  <c r="F17" i="10" s="1"/>
  <c r="L52" i="33"/>
  <c r="F15" i="10" s="1"/>
  <c r="L143" i="33"/>
  <c r="F19" i="10" s="1"/>
  <c r="K201" i="32"/>
  <c r="K1448" i="32"/>
  <c r="K583" i="32"/>
  <c r="K597" i="32"/>
  <c r="K1024" i="32"/>
  <c r="K1253" i="32"/>
  <c r="K265" i="32"/>
  <c r="K274" i="32"/>
  <c r="K434" i="32"/>
  <c r="AC99" i="33"/>
  <c r="AC101" i="33" s="1"/>
  <c r="AC143" i="33"/>
  <c r="I15" i="33"/>
  <c r="F15" i="33"/>
  <c r="K15" i="33"/>
  <c r="L12" i="33"/>
  <c r="M12" i="33" s="1"/>
  <c r="G17" i="10" s="1"/>
  <c r="G15" i="33"/>
  <c r="L13" i="33"/>
  <c r="M13" i="33" s="1"/>
  <c r="G19" i="10" s="1"/>
  <c r="H15" i="33"/>
  <c r="E15" i="33"/>
  <c r="Y15" i="33"/>
  <c r="AA15" i="33"/>
  <c r="AB15" i="33"/>
  <c r="J15" i="33"/>
  <c r="Z15" i="33"/>
  <c r="AC11" i="33"/>
  <c r="AD11" i="33" s="1"/>
  <c r="W15" i="33"/>
  <c r="X15" i="33"/>
  <c r="V15" i="33"/>
  <c r="AC13" i="33"/>
  <c r="AD13" i="33" s="1"/>
  <c r="AC12" i="33"/>
  <c r="AD12" i="33" s="1"/>
  <c r="AC52" i="33"/>
  <c r="L11" i="33"/>
  <c r="G164" i="34" l="1"/>
  <c r="G16" i="34" s="1"/>
  <c r="I21" i="10" s="1"/>
  <c r="H21" i="10"/>
  <c r="F16" i="34"/>
  <c r="H14" i="31"/>
  <c r="I1381" i="31"/>
  <c r="H15" i="31" s="1"/>
  <c r="K1037" i="32"/>
  <c r="K1053" i="32"/>
  <c r="K449" i="32"/>
  <c r="K459" i="32"/>
  <c r="K1467" i="32"/>
  <c r="K1483" i="32"/>
  <c r="K1271" i="32"/>
  <c r="K1270" i="32"/>
  <c r="K1510" i="32"/>
  <c r="F21" i="10"/>
  <c r="L15" i="33"/>
  <c r="M15" i="33" s="1"/>
  <c r="M11" i="33"/>
  <c r="G15" i="10" s="1"/>
  <c r="AC15" i="33"/>
  <c r="AD15" i="33" s="1"/>
  <c r="AD18" i="33" s="1"/>
  <c r="E15" i="35"/>
  <c r="J21" i="10" s="1"/>
  <c r="B15" i="35"/>
  <c r="N19" i="10" l="1"/>
  <c r="Q21" i="10"/>
  <c r="R21" i="10" s="1"/>
  <c r="S21" i="10" s="1"/>
  <c r="I14" i="35"/>
  <c r="L19" i="10" s="1"/>
  <c r="Q19" i="10"/>
  <c r="R19" i="10" s="1"/>
  <c r="S19" i="10" s="1"/>
  <c r="M551" i="31"/>
  <c r="K460" i="32"/>
  <c r="K1513" i="32"/>
  <c r="K15" i="32" s="1"/>
  <c r="E21" i="10" s="1"/>
  <c r="K1511" i="32"/>
  <c r="K14" i="32" s="1"/>
  <c r="E19" i="10" s="1"/>
  <c r="M18" i="33"/>
  <c r="G21" i="10"/>
  <c r="N21" i="10" l="1"/>
  <c r="K1288" i="32"/>
  <c r="K464" i="32"/>
  <c r="K1299" i="32"/>
  <c r="K1309" i="32" l="1"/>
  <c r="B15" i="10"/>
  <c r="M575" i="31" l="1"/>
  <c r="M574" i="31"/>
  <c r="I12" i="35"/>
  <c r="Q15" i="10"/>
  <c r="R15" i="10" s="1"/>
  <c r="S15" i="10" s="1"/>
  <c r="K1320" i="32"/>
  <c r="C15" i="10"/>
  <c r="L15" i="10" l="1"/>
  <c r="I15" i="35"/>
  <c r="L21" i="10" s="1"/>
  <c r="K1334" i="32"/>
  <c r="K1335" i="32"/>
  <c r="M592" i="31" l="1"/>
  <c r="M621" i="31" l="1"/>
  <c r="M636" i="31" l="1"/>
  <c r="M665" i="31" l="1"/>
  <c r="M697" i="31" l="1"/>
  <c r="M696" i="31"/>
  <c r="M713" i="31" l="1"/>
  <c r="M734" i="31" l="1"/>
  <c r="M750" i="31" l="1"/>
  <c r="M784" i="31" l="1"/>
  <c r="M783" i="31"/>
  <c r="M811" i="31" l="1"/>
  <c r="M835" i="31" l="1"/>
  <c r="M846" i="31" l="1"/>
  <c r="M924" i="31" l="1"/>
  <c r="M938" i="31" l="1"/>
  <c r="L13" i="31" s="1"/>
  <c r="C17" i="10" s="1"/>
  <c r="M937" i="31"/>
  <c r="M948" i="31" l="1"/>
  <c r="M1027" i="31" l="1"/>
  <c r="L1028" i="31" l="1"/>
  <c r="M1028" i="31" l="1"/>
  <c r="M1135" i="31" l="1"/>
  <c r="M1134" i="31"/>
  <c r="M1139" i="31" l="1"/>
  <c r="M1170" i="31" l="1"/>
  <c r="M1186" i="31" l="1"/>
  <c r="M1185" i="31"/>
  <c r="M1234" i="31" l="1"/>
  <c r="M1245" i="31"/>
  <c r="M1258" i="31" l="1"/>
  <c r="M1286" i="31" l="1"/>
  <c r="L1305" i="31" l="1"/>
  <c r="L1379" i="31" s="1"/>
  <c r="J14" i="31" l="1"/>
  <c r="B19" i="10" s="1"/>
  <c r="B21" i="10" s="1"/>
  <c r="L1381" i="31"/>
  <c r="J15" i="31" s="1"/>
  <c r="M1294" i="31"/>
  <c r="M1305" i="31" l="1"/>
  <c r="M1304" i="31"/>
  <c r="M1332" i="31" l="1"/>
  <c r="M1378" i="31" l="1"/>
  <c r="M1381" i="31"/>
  <c r="L15" i="31" s="1"/>
  <c r="C21" i="10" s="1"/>
  <c r="M1379" i="31"/>
  <c r="L14" i="31" s="1"/>
  <c r="C19" i="10" s="1"/>
  <c r="O15" i="10"/>
  <c r="O17" i="10"/>
  <c r="O19" i="10"/>
  <c r="O21" i="10"/>
  <c r="K183" i="35"/>
  <c r="K12" i="35" l="1"/>
  <c r="K15" i="35" s="1"/>
  <c r="K516" i="3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716FF2-8EF2-4B42-A0C1-1E7937151CB1}" keepAlive="1" name="Query - ADVR-From-07-01-2024To-11-30-2024" description="Connection to the 'ADVR-From-07-01-2024To-11-30-2024' query in the workbook." type="5" refreshedVersion="8" background="1" saveData="1">
    <dbPr connection="Provider=Microsoft.Mashup.OleDb.1;Data Source=$Workbook$;Location=ADVR-From-07-01-2024To-11-30-2024;Extended Properties=&quot;&quot;" command="SELECT * FROM [ADVR-From-07-01-2024To-11-30-2024]"/>
  </connection>
  <connection id="2" xr16:uid="{EFC64DC9-A924-4A6B-881F-179B313BE279}" keepAlive="1" name="Query - Club_Performance (2)" description="Connection to the 'Club_Performance (2)' query in the workbook." type="5" refreshedVersion="8" background="1" saveData="1">
    <dbPr connection="Provider=Microsoft.Mashup.OleDb.1;Data Source=$Workbook$;Location=&quot;Club_Performance (2)&quot;;Extended Properties=&quot;&quot;" command="SELECT * FROM [Club_Performance (2)]"/>
  </connection>
  <connection id="3" xr16:uid="{4A3890D9-3AF2-4871-960A-71AADBBF8DE3}" keepAlive="1" name="Query - District_Performance (3)" description="Connection to the 'District_Performance (3)' query in the workbook." type="5" refreshedVersion="8" background="1" saveData="1">
    <dbPr connection="Provider=Microsoft.Mashup.OleDb.1;Data Source=$Workbook$;Location=&quot;District_Performance (3)&quot;;Extended Properties=&quot;&quot;" command="SELECT * FROM [District_Performance (3)]"/>
  </connection>
  <connection id="4" xr16:uid="{F1FCF222-D63F-4920-BD49-A1B0824EC048}" keepAlive="1" name="Query - District_Performance (4)" description="Connection to the 'District_Performance (4)' query in the workbook." type="5" refreshedVersion="8" background="1" saveData="1">
    <dbPr connection="Provider=Microsoft.Mashup.OleDb.1;Data Source=$Workbook$;Location=&quot;District_Performance (4)&quot;;Extended Properties=&quot;&quot;" command="SELECT * FROM [District_Performance (4)]"/>
  </connection>
  <connection id="5" xr16:uid="{56DB2CF6-592F-4448-9BF0-6D8FCA9FABCA}" keepAlive="1" name="Query - Division_Performance (20)" description="Connection to the 'Division_Performance (20)' query in the workbook." type="5" refreshedVersion="8" background="1" saveData="1">
    <dbPr connection="Provider=Microsoft.Mashup.OleDb.1;Data Source=$Workbook$;Location=&quot;Division_Performance (20)&quot;;Extended Properties=&quot;&quot;" command="SELECT * FROM [Division_Performance (20)]"/>
  </connection>
  <connection id="6" xr16:uid="{D5A67CFE-8B00-47AD-87A4-0C5D038705DE}" keepAlive="1" name="Query - Division_Performance (3)" description="Connection to the 'Division_Performance (3)' query in the workbook." type="5" refreshedVersion="8" background="1" saveData="1">
    <dbPr connection="Provider=Microsoft.Mashup.OleDb.1;Data Source=$Workbook$;Location=&quot;Division_Performance (3)&quot;;Extended Properties=&quot;&quot;" command="SELECT * FROM [Division_Performance (3)]"/>
  </connection>
  <connection id="7" xr16:uid="{6F19893F-E19E-4D62-A892-C25A0B61F09C}" keepAlive="1" name="Query - MembershipList-DistrictDistrict 0066-20240815" description="Connection to the 'MembershipList-DistrictDistrict 0066-20240815' query in the workbook." type="5" refreshedVersion="8" background="1" saveData="1">
    <dbPr connection="Provider=Microsoft.Mashup.OleDb.1;Data Source=$Workbook$;Location=&quot;MembershipList-DistrictDistrict 0066-20240815&quot;;Extended Properties=&quot;&quot;" command="SELECT * FROM [MembershipList-DistrictDistrict 0066-20240815]"/>
  </connection>
  <connection id="8" xr16:uid="{1FE4A2B2-BBEF-426D-8A66-C3366020525D}" keepAlive="1" name="Query - MembershipList-DistrictDistrict 0066-20240916" description="Connection to the 'MembershipList-DistrictDistrict 0066-20240916' query in the workbook." type="5" refreshedVersion="8" background="1" saveData="1">
    <dbPr connection="Provider=Microsoft.Mashup.OleDb.1;Data Source=$Workbook$;Location=&quot;MembershipList-DistrictDistrict 0066-20240916&quot;;Extended Properties=&quot;&quot;" command="SELECT * FROM [MembershipList-DistrictDistrict 0066-20240916]"/>
  </connection>
  <connection id="9" xr16:uid="{4509D352-511F-43DD-97F8-533F6DCA8145}" keepAlive="1" name="Query - MembershipList-DistrictDistrict 0066-20240916 (2)" description="Connection to the 'MembershipList-DistrictDistrict 0066-20240916 (2)' query in the workbook." type="5" refreshedVersion="8" background="1" saveData="1">
    <dbPr connection="Provider=Microsoft.Mashup.OleDb.1;Data Source=$Workbook$;Location=&quot;MembershipList-DistrictDistrict 0066-20240916 (2)&quot;;Extended Properties=&quot;&quot;" command="SELECT * FROM [MembershipList-DistrictDistrict 0066-20240916 (2)]"/>
  </connection>
  <connection id="10" xr16:uid="{9E7BEC68-B1DC-4387-8EAD-69C211EDF1CA}" keepAlive="1" name="Query - MembershipList-DistrictDistrict 0066-20241002" description="Connection to the 'MembershipList-DistrictDistrict 0066-20241002' query in the workbook." type="5" refreshedVersion="8" background="1" saveData="1">
    <dbPr connection="Provider=Microsoft.Mashup.OleDb.1;Data Source=$Workbook$;Location=&quot;MembershipList-DistrictDistrict 0066-20241002&quot;;Extended Properties=&quot;&quot;" command="SELECT * FROM [MembershipList-DistrictDistrict 0066-20241002]"/>
  </connection>
  <connection id="11" xr16:uid="{07E46AD4-8D4B-4BAF-B2D9-A5B16B3A7098}" keepAlive="1" name="Query - MembershipList-DistrictDistrict 0066-20241016" description="Connection to the 'MembershipList-DistrictDistrict 0066-20241016' query in the workbook." type="5" refreshedVersion="8" background="1" saveData="1">
    <dbPr connection="Provider=Microsoft.Mashup.OleDb.1;Data Source=$Workbook$;Location=&quot;MembershipList-DistrictDistrict 0066-20241016&quot;;Extended Properties=&quot;&quot;" command="SELECT * FROM [MembershipList-DistrictDistrict 0066-20241016]"/>
  </connection>
  <connection id="12" xr16:uid="{454DC8B5-65E2-49CD-9607-041FD78911AC}" keepAlive="1" name="Query - MembershipList-DistrictDistrict 0066-20241016 (2)" description="Connection to the 'MembershipList-DistrictDistrict 0066-20241016 (2)' query in the workbook." type="5" refreshedVersion="8" background="1" saveData="1">
    <dbPr connection="Provider=Microsoft.Mashup.OleDb.1;Data Source=$Workbook$;Location=&quot;MembershipList-DistrictDistrict 0066-20241016 (2)&quot;;Extended Properties=&quot;&quot;" command="SELECT * FROM [MembershipList-DistrictDistrict 0066-20241016 (2)]"/>
  </connection>
  <connection id="13" xr16:uid="{F0337373-7A40-46C4-86D3-C460A33A0353}" keepAlive="1" name="Query - MembershipList-DistrictDistrict 0066-20241016 (3)" description="Connection to the 'MembershipList-DistrictDistrict 0066-20241016 (3)' query in the workbook." type="5" refreshedVersion="8" background="1" saveData="1">
    <dbPr connection="Provider=Microsoft.Mashup.OleDb.1;Data Source=$Workbook$;Location=&quot;MembershipList-DistrictDistrict 0066-20241016 (3)&quot;;Extended Properties=&quot;&quot;" command="SELECT * FROM [MembershipList-DistrictDistrict 0066-20241016 (3)]"/>
  </connection>
  <connection id="14" xr16:uid="{EF681625-5582-4508-9345-CF90FBAD878C}" keepAlive="1" name="Query - MembershipList-DistrictDistrict 0066-20250102" description="Connection to the 'MembershipList-DistrictDistrict 0066-20250102' query in the workbook." type="5" refreshedVersion="8" background="1" saveData="1">
    <dbPr connection="Provider=Microsoft.Mashup.OleDb.1;Data Source=$Workbook$;Location=&quot;MembershipList-DistrictDistrict 0066-20250102&quot;;Extended Properties=&quot;&quot;" command="SELECT * FROM [MembershipList-DistrictDistrict 0066-20250102]"/>
  </connection>
</connections>
</file>

<file path=xl/sharedStrings.xml><?xml version="1.0" encoding="utf-8"?>
<sst xmlns="http://schemas.openxmlformats.org/spreadsheetml/2006/main" count="27364" uniqueCount="4617">
  <si>
    <t>Division</t>
  </si>
  <si>
    <t>Area</t>
  </si>
  <si>
    <t>Club Name</t>
  </si>
  <si>
    <t>Lynchburg Toastmasters Club #562</t>
  </si>
  <si>
    <t>Expressions</t>
  </si>
  <si>
    <t>Danville Club</t>
  </si>
  <si>
    <t>Assured Communicators</t>
  </si>
  <si>
    <t>Valley Easy Speakers</t>
  </si>
  <si>
    <t>Blacksburg Club</t>
  </si>
  <si>
    <t>NRV Lunch Bunch</t>
  </si>
  <si>
    <t>Roanoke Talk-of-the-Town Club</t>
  </si>
  <si>
    <t>Harrisonburg Toastmasters Club</t>
  </si>
  <si>
    <t>Franklin County Toastmasters Club</t>
  </si>
  <si>
    <t>The Best Part Toastmasters Club</t>
  </si>
  <si>
    <t>Carilion Clinic Toastmasters</t>
  </si>
  <si>
    <t>Piney Mountain Club</t>
  </si>
  <si>
    <t>Hoos Speaking</t>
  </si>
  <si>
    <t>Blue Ridge Club</t>
  </si>
  <si>
    <t>Vinegar Hill Toastmasters Club</t>
  </si>
  <si>
    <t>Gold Standard</t>
  </si>
  <si>
    <t>Bar Setters Toastmasters</t>
  </si>
  <si>
    <t>Advanced Leadership Club</t>
  </si>
  <si>
    <t>First Choice Toastmasters Club</t>
  </si>
  <si>
    <t>Correctionally Speaking Club</t>
  </si>
  <si>
    <t>Power Talkers Toastmasters</t>
  </si>
  <si>
    <t>Richmond Club</t>
  </si>
  <si>
    <t>West End Toastmasters Club</t>
  </si>
  <si>
    <t>Generally Speaking Toastmasters</t>
  </si>
  <si>
    <t>ToastMaxers</t>
  </si>
  <si>
    <t>West Creek Toastmasters</t>
  </si>
  <si>
    <t>Midtown Toastmasters Club</t>
  </si>
  <si>
    <t>SPBC Toastmasters</t>
  </si>
  <si>
    <t>PMI CVC Toastmasters Club</t>
  </si>
  <si>
    <t>Innsbrook Toastmasters</t>
  </si>
  <si>
    <t>Sherwood Speakers</t>
  </si>
  <si>
    <t>Eloquently Said Toastmasters Club</t>
  </si>
  <si>
    <t>Richmond FedMasters Club</t>
  </si>
  <si>
    <t>Tunnel Talkers, An Altria Group, Inc. Club</t>
  </si>
  <si>
    <t>Motivating With Voices</t>
  </si>
  <si>
    <t>Launch Toastmasters</t>
  </si>
  <si>
    <t>Dominion Energy Toastmasters</t>
  </si>
  <si>
    <t>Northern Neck Toastmasters</t>
  </si>
  <si>
    <t>HCA Captivating Capital Communicators</t>
  </si>
  <si>
    <t>One Toast Masters</t>
  </si>
  <si>
    <t>Toast &amp; Jam!</t>
  </si>
  <si>
    <t>10x Speakers Club</t>
  </si>
  <si>
    <t>VCU Toastmasters</t>
  </si>
  <si>
    <t>Very Articulate Master Communicators</t>
  </si>
  <si>
    <t>James River Toastmasters</t>
  </si>
  <si>
    <t>Uptown Voices Toastmasters Club</t>
  </si>
  <si>
    <t>OneADP Norfolk Speechmasters</t>
  </si>
  <si>
    <t>Virginia Beach Human Services Toastmasters Club</t>
  </si>
  <si>
    <t>Virginia Beach Club</t>
  </si>
  <si>
    <t>Ready Set Speak</t>
  </si>
  <si>
    <t>Com-Unity Speakers Toastmasters Club</t>
  </si>
  <si>
    <t>Western Branch Toastmasters Club</t>
  </si>
  <si>
    <t>Chubb Masters Club</t>
  </si>
  <si>
    <t>V.O.I.C.E.S. of Williamsburg Club</t>
  </si>
  <si>
    <t>Old Point Comfort Toastmasters Club</t>
  </si>
  <si>
    <t>Voices of Change</t>
  </si>
  <si>
    <t>Giant Voices of NOB</t>
  </si>
  <si>
    <t>Morgan Martin Club</t>
  </si>
  <si>
    <t>Visionaries Toastmasters Club</t>
  </si>
  <si>
    <t>Berkley's Confident Communicators</t>
  </si>
  <si>
    <t>The Garden Speaks</t>
  </si>
  <si>
    <t>New Beginnings Toastmasters Club</t>
  </si>
  <si>
    <t>Oyster Point Speakers Toastmasters Club</t>
  </si>
  <si>
    <t>Peninsula Powerhouse Speakers</t>
  </si>
  <si>
    <t>Spear &amp; Gear Toastmasters Club</t>
  </si>
  <si>
    <t>SMZBT Toastmasters</t>
  </si>
  <si>
    <t>Power of One Speakers</t>
  </si>
  <si>
    <t>City of Virginia Beach Club</t>
  </si>
  <si>
    <t>Pleasant Grove Articulators Club</t>
  </si>
  <si>
    <t>CBN/Regent Toastmasters Club</t>
  </si>
  <si>
    <t>Speak Easy Club</t>
  </si>
  <si>
    <t>Total Members</t>
  </si>
  <si>
    <t>Notes</t>
  </si>
  <si>
    <t>City of Lynchburg Toastmasters</t>
  </si>
  <si>
    <t>Roanoke Toastmasters</t>
  </si>
  <si>
    <t>St. Michael Toastmasters</t>
  </si>
  <si>
    <t>SpeakDOT Toastmasters Club</t>
  </si>
  <si>
    <t xml:space="preserve"> </t>
  </si>
  <si>
    <t>City of Suffolk, Virginia</t>
  </si>
  <si>
    <t>Clarkston Toastmasters</t>
  </si>
  <si>
    <t>Walker Business Leaders Toastmasters Club</t>
  </si>
  <si>
    <t>Paid Clubs</t>
  </si>
  <si>
    <t>District Total</t>
  </si>
  <si>
    <t>Actual</t>
  </si>
  <si>
    <t>New Members</t>
  </si>
  <si>
    <t>Club Officer Training</t>
  </si>
  <si>
    <t>Div A Total</t>
  </si>
  <si>
    <t>Div B Total</t>
  </si>
  <si>
    <t>Div  D Total</t>
  </si>
  <si>
    <t>90% of club officers trained in fall and spring</t>
  </si>
  <si>
    <t>Member Development Plan</t>
  </si>
  <si>
    <t>Percentage</t>
  </si>
  <si>
    <t>Club Success Plan</t>
  </si>
  <si>
    <t>75% of all members to have a MDP</t>
  </si>
  <si>
    <t>Pathways Enrollment</t>
  </si>
  <si>
    <t>Every Area to increase by one paid club over EoY 2024</t>
  </si>
  <si>
    <t>Retain 90% for fall and spring</t>
  </si>
  <si>
    <t>50% of all club members earn an education award</t>
  </si>
  <si>
    <t>Obtain the total membership goal</t>
  </si>
  <si>
    <t>Total Number of Members</t>
  </si>
  <si>
    <t>A</t>
  </si>
  <si>
    <t>Yes</t>
  </si>
  <si>
    <t>Lobo</t>
  </si>
  <si>
    <t>Denver</t>
  </si>
  <si>
    <t>Virginia</t>
  </si>
  <si>
    <t>Velez</t>
  </si>
  <si>
    <t>Brenda</t>
  </si>
  <si>
    <t>67506539</t>
  </si>
  <si>
    <t>Richter</t>
  </si>
  <si>
    <t>Ellie</t>
  </si>
  <si>
    <t>Nicole</t>
  </si>
  <si>
    <t>67628075</t>
  </si>
  <si>
    <t>Franks</t>
  </si>
  <si>
    <t>Virgil</t>
  </si>
  <si>
    <t>67685232</t>
  </si>
  <si>
    <t>Tela</t>
  </si>
  <si>
    <t>Florence</t>
  </si>
  <si>
    <t>No</t>
  </si>
  <si>
    <t>O'Brien</t>
  </si>
  <si>
    <t>Jennifer</t>
  </si>
  <si>
    <t>67685242</t>
  </si>
  <si>
    <t>Bathan</t>
  </si>
  <si>
    <t>Jessica</t>
  </si>
  <si>
    <t>67685238</t>
  </si>
  <si>
    <t>Ogbonna</t>
  </si>
  <si>
    <t xml:space="preserve">Tobechi </t>
  </si>
  <si>
    <t>Todd</t>
  </si>
  <si>
    <t>Sonya</t>
  </si>
  <si>
    <t>D</t>
  </si>
  <si>
    <t>Martin</t>
  </si>
  <si>
    <t>Kenton</t>
  </si>
  <si>
    <t>John</t>
  </si>
  <si>
    <t>Jackson</t>
  </si>
  <si>
    <t>Sophia</t>
  </si>
  <si>
    <t>Honeycutt</t>
  </si>
  <si>
    <t>Robin</t>
  </si>
  <si>
    <t>67717723</t>
  </si>
  <si>
    <t>Ishaque</t>
  </si>
  <si>
    <t>Muhammad</t>
  </si>
  <si>
    <t>67529592</t>
  </si>
  <si>
    <t xml:space="preserve">Roberts </t>
  </si>
  <si>
    <t>Whitney</t>
  </si>
  <si>
    <t>67668250</t>
  </si>
  <si>
    <t>Sema</t>
  </si>
  <si>
    <t>Joel</t>
  </si>
  <si>
    <t>Bolden</t>
  </si>
  <si>
    <t>Beulah</t>
  </si>
  <si>
    <t>67521601</t>
  </si>
  <si>
    <t>Walther</t>
  </si>
  <si>
    <t>Christopher</t>
  </si>
  <si>
    <t>Alexander</t>
  </si>
  <si>
    <t>Ramanayaka</t>
  </si>
  <si>
    <t>Lathisha</t>
  </si>
  <si>
    <t>67603288</t>
  </si>
  <si>
    <t>Platanos</t>
  </si>
  <si>
    <t>Lauren</t>
  </si>
  <si>
    <t>Lee</t>
  </si>
  <si>
    <t>Rogers</t>
  </si>
  <si>
    <t>Wes</t>
  </si>
  <si>
    <t>Ayala</t>
  </si>
  <si>
    <t>Nelson</t>
  </si>
  <si>
    <t>Wilmer</t>
  </si>
  <si>
    <t>Venus</t>
  </si>
  <si>
    <t>67540304</t>
  </si>
  <si>
    <t>Alwahedi</t>
  </si>
  <si>
    <t>Sara</t>
  </si>
  <si>
    <t>Henry</t>
  </si>
  <si>
    <t>Catherine</t>
  </si>
  <si>
    <t>67677518</t>
  </si>
  <si>
    <t>Traphagen</t>
  </si>
  <si>
    <t>Marie</t>
  </si>
  <si>
    <t>Hunt</t>
  </si>
  <si>
    <t>LuAnn</t>
  </si>
  <si>
    <t>Wilkins</t>
  </si>
  <si>
    <t>Nataligene</t>
  </si>
  <si>
    <t>67677138</t>
  </si>
  <si>
    <t>Ramirez</t>
  </si>
  <si>
    <t>Elsa</t>
  </si>
  <si>
    <t>67728629</t>
  </si>
  <si>
    <t>Smith</t>
  </si>
  <si>
    <t>Dana</t>
  </si>
  <si>
    <t>Beraru</t>
  </si>
  <si>
    <t>Elise</t>
  </si>
  <si>
    <t>67713846</t>
  </si>
  <si>
    <t>Overstreet</t>
  </si>
  <si>
    <t>Warren</t>
  </si>
  <si>
    <t>Steven</t>
  </si>
  <si>
    <t>Taylor</t>
  </si>
  <si>
    <t>Thomas</t>
  </si>
  <si>
    <t>Burge</t>
  </si>
  <si>
    <t>Ronald</t>
  </si>
  <si>
    <t>Davis</t>
  </si>
  <si>
    <t>Linda</t>
  </si>
  <si>
    <t>Liebermann</t>
  </si>
  <si>
    <t>Roxanne</t>
  </si>
  <si>
    <t>Jason</t>
  </si>
  <si>
    <t>Amaradasa</t>
  </si>
  <si>
    <t>Bimal</t>
  </si>
  <si>
    <t>Vacanti</t>
  </si>
  <si>
    <t>Anthony</t>
  </si>
  <si>
    <t>Jana</t>
  </si>
  <si>
    <t>67720061</t>
  </si>
  <si>
    <t>Roark</t>
  </si>
  <si>
    <t>Kelsey</t>
  </si>
  <si>
    <t>67726525</t>
  </si>
  <si>
    <t>Sale</t>
  </si>
  <si>
    <t>Laura</t>
  </si>
  <si>
    <t>67714135</t>
  </si>
  <si>
    <t>Wanjiku</t>
  </si>
  <si>
    <t>Ivy</t>
  </si>
  <si>
    <t>67724649</t>
  </si>
  <si>
    <t>Da Silva</t>
  </si>
  <si>
    <t>Daiane</t>
  </si>
  <si>
    <t>67723610</t>
  </si>
  <si>
    <t>Li</t>
  </si>
  <si>
    <t>Lulu</t>
  </si>
  <si>
    <t>67720662</t>
  </si>
  <si>
    <t>Jordan</t>
  </si>
  <si>
    <t>Tarah</t>
  </si>
  <si>
    <t>Dameron</t>
  </si>
  <si>
    <t>Deannea</t>
  </si>
  <si>
    <t>Anthony-Austin</t>
  </si>
  <si>
    <t>67518172</t>
  </si>
  <si>
    <t>Howard</t>
  </si>
  <si>
    <t>Pamela</t>
  </si>
  <si>
    <t>Norfield</t>
  </si>
  <si>
    <t>Sheena</t>
  </si>
  <si>
    <t>67601306</t>
  </si>
  <si>
    <t>La-Teshette</t>
  </si>
  <si>
    <t>Usgaonkar</t>
  </si>
  <si>
    <t>Veena</t>
  </si>
  <si>
    <t>Huffman</t>
  </si>
  <si>
    <t>Karen</t>
  </si>
  <si>
    <t>67636023</t>
  </si>
  <si>
    <t>Ibarra</t>
  </si>
  <si>
    <t>67600955</t>
  </si>
  <si>
    <t>Kukulski</t>
  </si>
  <si>
    <t>Matthew</t>
  </si>
  <si>
    <t>Luke</t>
  </si>
  <si>
    <t>Ogunyemi</t>
  </si>
  <si>
    <t>Abiodun</t>
  </si>
  <si>
    <t>67601340</t>
  </si>
  <si>
    <t>Ketchum</t>
  </si>
  <si>
    <t>Raven</t>
  </si>
  <si>
    <t>67582452</t>
  </si>
  <si>
    <t>Marshall</t>
  </si>
  <si>
    <t>Lawan</t>
  </si>
  <si>
    <t>67726058</t>
  </si>
  <si>
    <t>Chhetri</t>
  </si>
  <si>
    <t>Ashmita</t>
  </si>
  <si>
    <t>67720056</t>
  </si>
  <si>
    <t>Hensley</t>
  </si>
  <si>
    <t>Rebecca</t>
  </si>
  <si>
    <t>Christine</t>
  </si>
  <si>
    <t>67716302</t>
  </si>
  <si>
    <t>Salvatore</t>
  </si>
  <si>
    <t>67716305</t>
  </si>
  <si>
    <t>Jerry</t>
  </si>
  <si>
    <t>67729909</t>
  </si>
  <si>
    <t>Delano</t>
  </si>
  <si>
    <t>Juno</t>
  </si>
  <si>
    <t>67536137</t>
  </si>
  <si>
    <t>Thompson</t>
  </si>
  <si>
    <t>67673190</t>
  </si>
  <si>
    <t>Kahle</t>
  </si>
  <si>
    <t>Benjamin</t>
  </si>
  <si>
    <t>67658559</t>
  </si>
  <si>
    <t>Isaiah</t>
  </si>
  <si>
    <t>Nadirah</t>
  </si>
  <si>
    <t>67619226</t>
  </si>
  <si>
    <t>Retnam</t>
  </si>
  <si>
    <t>Xavier</t>
  </si>
  <si>
    <t>67600943</t>
  </si>
  <si>
    <t>Hutcherson</t>
  </si>
  <si>
    <t>Carlos</t>
  </si>
  <si>
    <t>Mayo</t>
  </si>
  <si>
    <t>Justin</t>
  </si>
  <si>
    <t>Lewis</t>
  </si>
  <si>
    <t>Ronnie</t>
  </si>
  <si>
    <t>Byrne</t>
  </si>
  <si>
    <t>Richard</t>
  </si>
  <si>
    <t>G.</t>
  </si>
  <si>
    <t>67716744</t>
  </si>
  <si>
    <t>Spencer</t>
  </si>
  <si>
    <t>Christina</t>
  </si>
  <si>
    <t>Rose</t>
  </si>
  <si>
    <t>67727286</t>
  </si>
  <si>
    <t>Richards</t>
  </si>
  <si>
    <t>William</t>
  </si>
  <si>
    <t>67725008</t>
  </si>
  <si>
    <t>Marlatt</t>
  </si>
  <si>
    <t>67729151</t>
  </si>
  <si>
    <t>Bennett</t>
  </si>
  <si>
    <t>Azadeh</t>
  </si>
  <si>
    <t>Hong</t>
  </si>
  <si>
    <t>Eliza</t>
  </si>
  <si>
    <t>Hung</t>
  </si>
  <si>
    <t>Daniel</t>
  </si>
  <si>
    <t>67623537</t>
  </si>
  <si>
    <t>Ko</t>
  </si>
  <si>
    <t>Minhyuk</t>
  </si>
  <si>
    <t>Bartschmid</t>
  </si>
  <si>
    <t>Betty</t>
  </si>
  <si>
    <t>67699683</t>
  </si>
  <si>
    <t>Etzler</t>
  </si>
  <si>
    <t xml:space="preserve">Rebecca </t>
  </si>
  <si>
    <t>Gunapati</t>
  </si>
  <si>
    <t>Madhavi</t>
  </si>
  <si>
    <t>67707017</t>
  </si>
  <si>
    <t>Kirshbom</t>
  </si>
  <si>
    <t>67707020</t>
  </si>
  <si>
    <t>Chen</t>
  </si>
  <si>
    <t>Xiaomin</t>
  </si>
  <si>
    <t>67716318</t>
  </si>
  <si>
    <t>HEADRICK</t>
  </si>
  <si>
    <t>AUSTIN</t>
  </si>
  <si>
    <t>Mastrovito</t>
  </si>
  <si>
    <t>Nick</t>
  </si>
  <si>
    <t>Byrd</t>
  </si>
  <si>
    <t>Erika</t>
  </si>
  <si>
    <t>Bares</t>
  </si>
  <si>
    <t>Sharon</t>
  </si>
  <si>
    <t>Desler</t>
  </si>
  <si>
    <t>Marshman</t>
  </si>
  <si>
    <t>Frank</t>
  </si>
  <si>
    <t>Tuten</t>
  </si>
  <si>
    <t>A.</t>
  </si>
  <si>
    <t>Blair</t>
  </si>
  <si>
    <t>Joe</t>
  </si>
  <si>
    <t>Herring</t>
  </si>
  <si>
    <t>Holly</t>
  </si>
  <si>
    <t>Housh</t>
  </si>
  <si>
    <t>Jane</t>
  </si>
  <si>
    <t>Paracha</t>
  </si>
  <si>
    <t>Sadia</t>
  </si>
  <si>
    <t>Sterrett</t>
  </si>
  <si>
    <t>Cynthia</t>
  </si>
  <si>
    <t>Leigh</t>
  </si>
  <si>
    <t>67488725</t>
  </si>
  <si>
    <t>Gindhart</t>
  </si>
  <si>
    <t>Emily</t>
  </si>
  <si>
    <t>67580194</t>
  </si>
  <si>
    <t>Meyer</t>
  </si>
  <si>
    <t>67664410</t>
  </si>
  <si>
    <t>Hubbard</t>
  </si>
  <si>
    <t>Melanie</t>
  </si>
  <si>
    <t>67660411</t>
  </si>
  <si>
    <t>Marcus</t>
  </si>
  <si>
    <t>Jacobson</t>
  </si>
  <si>
    <t>Katharine</t>
  </si>
  <si>
    <t>Barrett</t>
  </si>
  <si>
    <t>Mathias</t>
  </si>
  <si>
    <t>Susan</t>
  </si>
  <si>
    <t>Vance</t>
  </si>
  <si>
    <t>Charles</t>
  </si>
  <si>
    <t>Howe</t>
  </si>
  <si>
    <t>Klabunde</t>
  </si>
  <si>
    <t>Connie</t>
  </si>
  <si>
    <t>J.</t>
  </si>
  <si>
    <t>67590596</t>
  </si>
  <si>
    <t>Gallagher</t>
  </si>
  <si>
    <t>Michael</t>
  </si>
  <si>
    <t>Parker-White</t>
  </si>
  <si>
    <t>67674345</t>
  </si>
  <si>
    <t>Heilesen</t>
  </si>
  <si>
    <t>Andrew</t>
  </si>
  <si>
    <t>Hawley</t>
  </si>
  <si>
    <t>Jeffrey</t>
  </si>
  <si>
    <t>Scott</t>
  </si>
  <si>
    <t>67533727</t>
  </si>
  <si>
    <t>Hundley</t>
  </si>
  <si>
    <t>Dickerson</t>
  </si>
  <si>
    <t>Angela</t>
  </si>
  <si>
    <t>67560114</t>
  </si>
  <si>
    <t>Akli</t>
  </si>
  <si>
    <t>Enoch</t>
  </si>
  <si>
    <t>67723473</t>
  </si>
  <si>
    <t>Anderson</t>
  </si>
  <si>
    <t>David</t>
  </si>
  <si>
    <t>Ivan</t>
  </si>
  <si>
    <t>67722112</t>
  </si>
  <si>
    <t>Elder</t>
  </si>
  <si>
    <t>Blake</t>
  </si>
  <si>
    <t>Baumann</t>
  </si>
  <si>
    <t>Kara</t>
  </si>
  <si>
    <t>67718291</t>
  </si>
  <si>
    <t>Victoria</t>
  </si>
  <si>
    <t>67708289</t>
  </si>
  <si>
    <t>Broughman</t>
  </si>
  <si>
    <t>Crystal</t>
  </si>
  <si>
    <t>Annette</t>
  </si>
  <si>
    <t>67708285</t>
  </si>
  <si>
    <t>Kate</t>
  </si>
  <si>
    <t>Kelly</t>
  </si>
  <si>
    <t>67716299</t>
  </si>
  <si>
    <t>McNamara</t>
  </si>
  <si>
    <t>Rafeeq</t>
  </si>
  <si>
    <t>67596741</t>
  </si>
  <si>
    <t>Hillyer</t>
  </si>
  <si>
    <t>Tyler</t>
  </si>
  <si>
    <t>Adams</t>
  </si>
  <si>
    <t>Deneen</t>
  </si>
  <si>
    <t>67712012</t>
  </si>
  <si>
    <t>Hansbarger</t>
  </si>
  <si>
    <t>Taia</t>
  </si>
  <si>
    <t>67662861</t>
  </si>
  <si>
    <t>Bodden</t>
  </si>
  <si>
    <t>Alyssa</t>
  </si>
  <si>
    <t>Brochero</t>
  </si>
  <si>
    <t>Alfonso</t>
  </si>
  <si>
    <t>67662859</t>
  </si>
  <si>
    <t>Barger</t>
  </si>
  <si>
    <t>Erin</t>
  </si>
  <si>
    <t>Werness</t>
  </si>
  <si>
    <t>Everett</t>
  </si>
  <si>
    <t>Park</t>
  </si>
  <si>
    <t>Joseph</t>
  </si>
  <si>
    <t>Brooks</t>
  </si>
  <si>
    <t>J. Andree</t>
  </si>
  <si>
    <t>67565163</t>
  </si>
  <si>
    <t>Hawse</t>
  </si>
  <si>
    <t>Jamie</t>
  </si>
  <si>
    <t>Williams</t>
  </si>
  <si>
    <t>Leslie</t>
  </si>
  <si>
    <t>67565156</t>
  </si>
  <si>
    <t>Ferrell</t>
  </si>
  <si>
    <t>Kacelia</t>
  </si>
  <si>
    <t>Sutton</t>
  </si>
  <si>
    <t>Maurie</t>
  </si>
  <si>
    <t>Francis</t>
  </si>
  <si>
    <t>Elam</t>
  </si>
  <si>
    <t>Katherin</t>
  </si>
  <si>
    <t>Furr</t>
  </si>
  <si>
    <t>Mary</t>
  </si>
  <si>
    <t>Vanormer</t>
  </si>
  <si>
    <t>Brendan</t>
  </si>
  <si>
    <t>67679463</t>
  </si>
  <si>
    <t>Sanghavi</t>
  </si>
  <si>
    <t>Harsh</t>
  </si>
  <si>
    <t>67679465</t>
  </si>
  <si>
    <t>Augustinowicz</t>
  </si>
  <si>
    <t>Kristy</t>
  </si>
  <si>
    <t>Hornady</t>
  </si>
  <si>
    <t>Amanda</t>
  </si>
  <si>
    <t>Ferron</t>
  </si>
  <si>
    <t>Deborah</t>
  </si>
  <si>
    <t>Shelton</t>
  </si>
  <si>
    <t>Eva</t>
  </si>
  <si>
    <t>Rubongoya</t>
  </si>
  <si>
    <t>Evelyn</t>
  </si>
  <si>
    <t>Maxymiv</t>
  </si>
  <si>
    <t>Jeanette</t>
  </si>
  <si>
    <t>67626997</t>
  </si>
  <si>
    <t>Goad</t>
  </si>
  <si>
    <t>Melissa</t>
  </si>
  <si>
    <t>Lynette</t>
  </si>
  <si>
    <t>Bamford</t>
  </si>
  <si>
    <t>Sherman</t>
  </si>
  <si>
    <t>67576928</t>
  </si>
  <si>
    <t>Long</t>
  </si>
  <si>
    <t>Takako</t>
  </si>
  <si>
    <t>67699935</t>
  </si>
  <si>
    <t>Helgeson</t>
  </si>
  <si>
    <t>Bailey</t>
  </si>
  <si>
    <t>67699937</t>
  </si>
  <si>
    <t>Mullen</t>
  </si>
  <si>
    <t>67699938</t>
  </si>
  <si>
    <t>Hill</t>
  </si>
  <si>
    <t>Bryan</t>
  </si>
  <si>
    <t>67699942</t>
  </si>
  <si>
    <t>Stanton</t>
  </si>
  <si>
    <t>Jonathan</t>
  </si>
  <si>
    <t>67699945</t>
  </si>
  <si>
    <t>Stinnette</t>
  </si>
  <si>
    <t>Alison</t>
  </si>
  <si>
    <t>67699946</t>
  </si>
  <si>
    <t>Garland</t>
  </si>
  <si>
    <t>Andrea</t>
  </si>
  <si>
    <t>Freeland</t>
  </si>
  <si>
    <t>Carmen</t>
  </si>
  <si>
    <t>Patrice</t>
  </si>
  <si>
    <t>67699961</t>
  </si>
  <si>
    <t>67699964</t>
  </si>
  <si>
    <t>Guzman</t>
  </si>
  <si>
    <t>67699967</t>
  </si>
  <si>
    <t>DeFrancesco</t>
  </si>
  <si>
    <t>Olivia</t>
  </si>
  <si>
    <t>67699969</t>
  </si>
  <si>
    <t>Ellis</t>
  </si>
  <si>
    <t>67699972</t>
  </si>
  <si>
    <t>Engel</t>
  </si>
  <si>
    <t>67699974</t>
  </si>
  <si>
    <t>Brower</t>
  </si>
  <si>
    <t>Breanna</t>
  </si>
  <si>
    <t>67699976</t>
  </si>
  <si>
    <t>Edmond</t>
  </si>
  <si>
    <t>Amethyst</t>
  </si>
  <si>
    <t>67699979</t>
  </si>
  <si>
    <t>Waldman</t>
  </si>
  <si>
    <t>Ethan</t>
  </si>
  <si>
    <t>67699982</t>
  </si>
  <si>
    <t>Manzoor</t>
  </si>
  <si>
    <t>Siama</t>
  </si>
  <si>
    <t>67699985</t>
  </si>
  <si>
    <t>Dailey</t>
  </si>
  <si>
    <t>67699986</t>
  </si>
  <si>
    <t>Fisher</t>
  </si>
  <si>
    <t>Zachary</t>
  </si>
  <si>
    <t>67699987</t>
  </si>
  <si>
    <t>Pegram</t>
  </si>
  <si>
    <t>Elizabeth</t>
  </si>
  <si>
    <t>67699990</t>
  </si>
  <si>
    <t>White</t>
  </si>
  <si>
    <t>Zach</t>
  </si>
  <si>
    <t>67726988</t>
  </si>
  <si>
    <t>Clarke</t>
  </si>
  <si>
    <t>Brent</t>
  </si>
  <si>
    <t>67591116</t>
  </si>
  <si>
    <t>Stubbs</t>
  </si>
  <si>
    <t>Aaron</t>
  </si>
  <si>
    <t>Turner</t>
  </si>
  <si>
    <t>Anita/Toni</t>
  </si>
  <si>
    <t>Bass</t>
  </si>
  <si>
    <t>Prom</t>
  </si>
  <si>
    <t>67637812</t>
  </si>
  <si>
    <t>Sarah</t>
  </si>
  <si>
    <t>67672112</t>
  </si>
  <si>
    <t>Sherri</t>
  </si>
  <si>
    <t>Brown</t>
  </si>
  <si>
    <t>Wade</t>
  </si>
  <si>
    <t>67637397</t>
  </si>
  <si>
    <t>Manganelli</t>
  </si>
  <si>
    <t>Stacey</t>
  </si>
  <si>
    <t>67637813</t>
  </si>
  <si>
    <t>Tran</t>
  </si>
  <si>
    <t>Jain</t>
  </si>
  <si>
    <t>Ashu</t>
  </si>
  <si>
    <t>Lawrence</t>
  </si>
  <si>
    <t>Gibson</t>
  </si>
  <si>
    <t>Cindy</t>
  </si>
  <si>
    <t>Alex</t>
  </si>
  <si>
    <t>James</t>
  </si>
  <si>
    <t>Neff</t>
  </si>
  <si>
    <t>Sean</t>
  </si>
  <si>
    <t>Ashley</t>
  </si>
  <si>
    <t>67709338</t>
  </si>
  <si>
    <t>Reynolds</t>
  </si>
  <si>
    <t>Michelle</t>
  </si>
  <si>
    <t>67674638</t>
  </si>
  <si>
    <t>Clark</t>
  </si>
  <si>
    <t>Maggie</t>
  </si>
  <si>
    <t>Holderman</t>
  </si>
  <si>
    <t>Edward</t>
  </si>
  <si>
    <t>Raymond</t>
  </si>
  <si>
    <t>McHenry</t>
  </si>
  <si>
    <t>Greta</t>
  </si>
  <si>
    <t>67644387</t>
  </si>
  <si>
    <t>Surepalli</t>
  </si>
  <si>
    <t>Guru</t>
  </si>
  <si>
    <t>67556080</t>
  </si>
  <si>
    <t>Gurevich</t>
  </si>
  <si>
    <t>Kira</t>
  </si>
  <si>
    <t>Foster</t>
  </si>
  <si>
    <t>Esther</t>
  </si>
  <si>
    <t>67535965</t>
  </si>
  <si>
    <t>Sumpter</t>
  </si>
  <si>
    <t>Amie</t>
  </si>
  <si>
    <t>Fatma</t>
  </si>
  <si>
    <t>Kaynat</t>
  </si>
  <si>
    <t>Repak</t>
  </si>
  <si>
    <t>Michele</t>
  </si>
  <si>
    <t>McClanahan</t>
  </si>
  <si>
    <t>Sandra</t>
  </si>
  <si>
    <t>Wisotzkey</t>
  </si>
  <si>
    <t>Shannon</t>
  </si>
  <si>
    <t>67556090</t>
  </si>
  <si>
    <t>Thangella</t>
  </si>
  <si>
    <t>67642911</t>
  </si>
  <si>
    <t>Garvey</t>
  </si>
  <si>
    <t>Tom</t>
  </si>
  <si>
    <t>67710542</t>
  </si>
  <si>
    <t>Montoya</t>
  </si>
  <si>
    <t>Juan</t>
  </si>
  <si>
    <t>67689582</t>
  </si>
  <si>
    <t>Reinke</t>
  </si>
  <si>
    <t>Leah</t>
  </si>
  <si>
    <t>Young</t>
  </si>
  <si>
    <t>Hines</t>
  </si>
  <si>
    <t>Hunter</t>
  </si>
  <si>
    <t>Daley</t>
  </si>
  <si>
    <t>Bruce</t>
  </si>
  <si>
    <t>67555601</t>
  </si>
  <si>
    <t>Miller</t>
  </si>
  <si>
    <t>Ty</t>
  </si>
  <si>
    <t>Nann</t>
  </si>
  <si>
    <t>Hermann</t>
  </si>
  <si>
    <t>67580520</t>
  </si>
  <si>
    <t>Cullinane</t>
  </si>
  <si>
    <t>Wesley</t>
  </si>
  <si>
    <t>67679411</t>
  </si>
  <si>
    <t>Cesak</t>
  </si>
  <si>
    <t>Amy</t>
  </si>
  <si>
    <t>Benfield-Humphrey</t>
  </si>
  <si>
    <t>Kuppusamy</t>
  </si>
  <si>
    <t>Maniselvan</t>
  </si>
  <si>
    <t>67503938</t>
  </si>
  <si>
    <t>Wright</t>
  </si>
  <si>
    <t>Joshua</t>
  </si>
  <si>
    <t>67583171</t>
  </si>
  <si>
    <t>Cress</t>
  </si>
  <si>
    <t>Austin</t>
  </si>
  <si>
    <t>Karl</t>
  </si>
  <si>
    <t>Nowell</t>
  </si>
  <si>
    <t>Reva</t>
  </si>
  <si>
    <t>Vey</t>
  </si>
  <si>
    <t>Kristine</t>
  </si>
  <si>
    <t>Etchemendy</t>
  </si>
  <si>
    <t>Mike</t>
  </si>
  <si>
    <t>67713394</t>
  </si>
  <si>
    <t>Dootson</t>
  </si>
  <si>
    <t>67721622</t>
  </si>
  <si>
    <t>Sagaon</t>
  </si>
  <si>
    <t>Ana</t>
  </si>
  <si>
    <t>67721315</t>
  </si>
  <si>
    <t>Torres</t>
  </si>
  <si>
    <t>Ana Lucia</t>
  </si>
  <si>
    <t>67721319</t>
  </si>
  <si>
    <t>Patel</t>
  </si>
  <si>
    <t>Adeet</t>
  </si>
  <si>
    <t>67719092</t>
  </si>
  <si>
    <t>Masri</t>
  </si>
  <si>
    <t>Elias</t>
  </si>
  <si>
    <t>67701662</t>
  </si>
  <si>
    <t>Velmurugan</t>
  </si>
  <si>
    <t>Thendral</t>
  </si>
  <si>
    <t>Fritzen</t>
  </si>
  <si>
    <t>Mark</t>
  </si>
  <si>
    <t>67501065</t>
  </si>
  <si>
    <t>Leahy</t>
  </si>
  <si>
    <t>Sabrina</t>
  </si>
  <si>
    <t>67665440</t>
  </si>
  <si>
    <t>Ozbek</t>
  </si>
  <si>
    <t>Hale</t>
  </si>
  <si>
    <t>N</t>
  </si>
  <si>
    <t>67583173</t>
  </si>
  <si>
    <t>Kaur</t>
  </si>
  <si>
    <t>Rupinder</t>
  </si>
  <si>
    <t>Sabo</t>
  </si>
  <si>
    <t>Cassandra</t>
  </si>
  <si>
    <t>Gaspard</t>
  </si>
  <si>
    <t>Patricia</t>
  </si>
  <si>
    <t>Holland</t>
  </si>
  <si>
    <t>Margaret-Ann</t>
  </si>
  <si>
    <t>Carter</t>
  </si>
  <si>
    <t>Melvin</t>
  </si>
  <si>
    <t>67668598</t>
  </si>
  <si>
    <t>Tian</t>
  </si>
  <si>
    <t>Yi</t>
  </si>
  <si>
    <t>Luck</t>
  </si>
  <si>
    <t>André</t>
  </si>
  <si>
    <t>Hodge</t>
  </si>
  <si>
    <t>Shayne</t>
  </si>
  <si>
    <t>Yost</t>
  </si>
  <si>
    <t>Marcia</t>
  </si>
  <si>
    <t>Garrett</t>
  </si>
  <si>
    <t>George</t>
  </si>
  <si>
    <t>67678197</t>
  </si>
  <si>
    <t>Quinly</t>
  </si>
  <si>
    <t>Mukherjee</t>
  </si>
  <si>
    <t>Sayak</t>
  </si>
  <si>
    <t>Bhimji</t>
  </si>
  <si>
    <t>Chelsea</t>
  </si>
  <si>
    <t>Sapsara</t>
  </si>
  <si>
    <t>Tina</t>
  </si>
  <si>
    <t>Curtis</t>
  </si>
  <si>
    <t>Priya</t>
  </si>
  <si>
    <t>67591236</t>
  </si>
  <si>
    <t>Hare</t>
  </si>
  <si>
    <t>Carey</t>
  </si>
  <si>
    <t>Doggett</t>
  </si>
  <si>
    <t>Glenn</t>
  </si>
  <si>
    <t>Woods</t>
  </si>
  <si>
    <t>67706358</t>
  </si>
  <si>
    <t>Bourne</t>
  </si>
  <si>
    <t>Kyle</t>
  </si>
  <si>
    <t>67715477</t>
  </si>
  <si>
    <t>Zhang</t>
  </si>
  <si>
    <t>Yudie</t>
  </si>
  <si>
    <t>67710974</t>
  </si>
  <si>
    <t>Abudeeb</t>
  </si>
  <si>
    <t>67663345</t>
  </si>
  <si>
    <t>Morales</t>
  </si>
  <si>
    <t>67653573</t>
  </si>
  <si>
    <t>Aloia</t>
  </si>
  <si>
    <t>Cecilia</t>
  </si>
  <si>
    <t>67560943</t>
  </si>
  <si>
    <t>Pedersen</t>
  </si>
  <si>
    <t>Lori Mohr</t>
  </si>
  <si>
    <t>67560945</t>
  </si>
  <si>
    <t>McCarthy</t>
  </si>
  <si>
    <t>Ryan</t>
  </si>
  <si>
    <t>67663896</t>
  </si>
  <si>
    <t>Shiflett</t>
  </si>
  <si>
    <t>67592231</t>
  </si>
  <si>
    <t>Campbell</t>
  </si>
  <si>
    <t>67560946</t>
  </si>
  <si>
    <t>Gu</t>
  </si>
  <si>
    <t>Shawn</t>
  </si>
  <si>
    <t>67560936</t>
  </si>
  <si>
    <t>Putrino</t>
  </si>
  <si>
    <t>Robert</t>
  </si>
  <si>
    <t>67690731</t>
  </si>
  <si>
    <t>Lane</t>
  </si>
  <si>
    <t>Steve</t>
  </si>
  <si>
    <t>67560958</t>
  </si>
  <si>
    <t>Hockins</t>
  </si>
  <si>
    <t>Bonnie</t>
  </si>
  <si>
    <t>67597421</t>
  </si>
  <si>
    <t>Crane</t>
  </si>
  <si>
    <t>Aurora</t>
  </si>
  <si>
    <t>67560932</t>
  </si>
  <si>
    <t>Sinaki</t>
  </si>
  <si>
    <t>Narges</t>
  </si>
  <si>
    <t>67560941</t>
  </si>
  <si>
    <t>Moses</t>
  </si>
  <si>
    <t>Ross</t>
  </si>
  <si>
    <t>67560950</t>
  </si>
  <si>
    <t>Klaton</t>
  </si>
  <si>
    <t>67560934</t>
  </si>
  <si>
    <t>Maine</t>
  </si>
  <si>
    <t>Daisy</t>
  </si>
  <si>
    <t>67682354</t>
  </si>
  <si>
    <t>Ehsani</t>
  </si>
  <si>
    <t>67673944</t>
  </si>
  <si>
    <t>Bacica</t>
  </si>
  <si>
    <t>67560957</t>
  </si>
  <si>
    <t>Molloy</t>
  </si>
  <si>
    <t>67537902</t>
  </si>
  <si>
    <t>Nardozza</t>
  </si>
  <si>
    <t>Elyse</t>
  </si>
  <si>
    <t>67690382</t>
  </si>
  <si>
    <t>Lopez</t>
  </si>
  <si>
    <t>Morgan</t>
  </si>
  <si>
    <t>Kondratyev</t>
  </si>
  <si>
    <t>Paul</t>
  </si>
  <si>
    <t>Aust</t>
  </si>
  <si>
    <t>Ivey</t>
  </si>
  <si>
    <t>La Tonya</t>
  </si>
  <si>
    <t>67655346</t>
  </si>
  <si>
    <t>Jelesko</t>
  </si>
  <si>
    <t>Eli</t>
  </si>
  <si>
    <t>67548089</t>
  </si>
  <si>
    <t>Fox</t>
  </si>
  <si>
    <t>Jacob</t>
  </si>
  <si>
    <t>67557723</t>
  </si>
  <si>
    <t>Boyd</t>
  </si>
  <si>
    <t>Cathy</t>
  </si>
  <si>
    <t>Gatling-Austin</t>
  </si>
  <si>
    <t>67545101</t>
  </si>
  <si>
    <t>Franke</t>
  </si>
  <si>
    <t>Brian</t>
  </si>
  <si>
    <t>Douglas</t>
  </si>
  <si>
    <t>Somers</t>
  </si>
  <si>
    <t>Ami</t>
  </si>
  <si>
    <t>Fletcher</t>
  </si>
  <si>
    <t>Helen</t>
  </si>
  <si>
    <t>Anne</t>
  </si>
  <si>
    <t>Hirschman</t>
  </si>
  <si>
    <t>Bei</t>
  </si>
  <si>
    <t>Cohen</t>
  </si>
  <si>
    <t>Tod</t>
  </si>
  <si>
    <t>Matthews</t>
  </si>
  <si>
    <t>McAdams</t>
  </si>
  <si>
    <t>Dummett</t>
  </si>
  <si>
    <t>Peter</t>
  </si>
  <si>
    <t>67628517</t>
  </si>
  <si>
    <t>Sellers</t>
  </si>
  <si>
    <t>Nat</t>
  </si>
  <si>
    <t>67561618</t>
  </si>
  <si>
    <t>Doran</t>
  </si>
  <si>
    <t>67621607</t>
  </si>
  <si>
    <t>Judy</t>
  </si>
  <si>
    <t>67679478</t>
  </si>
  <si>
    <t>Doug</t>
  </si>
  <si>
    <t>67725768</t>
  </si>
  <si>
    <t>Saphira</t>
  </si>
  <si>
    <t>Sprouse</t>
  </si>
  <si>
    <t>Dawn</t>
  </si>
  <si>
    <t>B</t>
  </si>
  <si>
    <t>67704397</t>
  </si>
  <si>
    <t>Neupane</t>
  </si>
  <si>
    <t>Ramesh</t>
  </si>
  <si>
    <t>Randolph</t>
  </si>
  <si>
    <t>Toft</t>
  </si>
  <si>
    <t>Ricks</t>
  </si>
  <si>
    <t>Frederica</t>
  </si>
  <si>
    <t>Jones</t>
  </si>
  <si>
    <t>Kennedy Jr</t>
  </si>
  <si>
    <t>Laniya</t>
  </si>
  <si>
    <t>Ola</t>
  </si>
  <si>
    <t>Kennedy</t>
  </si>
  <si>
    <t>Chelliah</t>
  </si>
  <si>
    <t>Jeya</t>
  </si>
  <si>
    <t>Carla</t>
  </si>
  <si>
    <t>Cox</t>
  </si>
  <si>
    <t>Jenkins</t>
  </si>
  <si>
    <t>67679980</t>
  </si>
  <si>
    <t>Baugh</t>
  </si>
  <si>
    <t>Uniqua</t>
  </si>
  <si>
    <t>Stevens</t>
  </si>
  <si>
    <t>Martha</t>
  </si>
  <si>
    <t>Denise</t>
  </si>
  <si>
    <t>67669691</t>
  </si>
  <si>
    <t>McGranahan-Turner</t>
  </si>
  <si>
    <t>Peyton</t>
  </si>
  <si>
    <t>Hall</t>
  </si>
  <si>
    <t>Onetia</t>
  </si>
  <si>
    <t>67720621</t>
  </si>
  <si>
    <t>Alvarado</t>
  </si>
  <si>
    <t>Thorne-Akers</t>
  </si>
  <si>
    <t>Ernestine</t>
  </si>
  <si>
    <t>67729286</t>
  </si>
  <si>
    <t>Akers</t>
  </si>
  <si>
    <t>Salifya</t>
  </si>
  <si>
    <t>Bland</t>
  </si>
  <si>
    <t>Sattie</t>
  </si>
  <si>
    <t>67715355</t>
  </si>
  <si>
    <t>Tarsha</t>
  </si>
  <si>
    <t>Anongos</t>
  </si>
  <si>
    <t>Iris</t>
  </si>
  <si>
    <t>Gray</t>
  </si>
  <si>
    <t>Sundar</t>
  </si>
  <si>
    <t>Kuzhalmozhi</t>
  </si>
  <si>
    <t>Aghedo</t>
  </si>
  <si>
    <t>Lillian</t>
  </si>
  <si>
    <t>Ozmore</t>
  </si>
  <si>
    <t>67493113</t>
  </si>
  <si>
    <t>Bell</t>
  </si>
  <si>
    <t>Marissa</t>
  </si>
  <si>
    <t>Bishop</t>
  </si>
  <si>
    <t>Millie</t>
  </si>
  <si>
    <t>Benton</t>
  </si>
  <si>
    <t>Chester</t>
  </si>
  <si>
    <t>Tuttle</t>
  </si>
  <si>
    <t>Samuel</t>
  </si>
  <si>
    <t>67545932</t>
  </si>
  <si>
    <t>fowlkes</t>
  </si>
  <si>
    <t>Valerie</t>
  </si>
  <si>
    <t>67676340</t>
  </si>
  <si>
    <t>Kersey</t>
  </si>
  <si>
    <t>Tangela</t>
  </si>
  <si>
    <t>67676343</t>
  </si>
  <si>
    <t>McCaskill</t>
  </si>
  <si>
    <t>Kevin</t>
  </si>
  <si>
    <t>Kirtley</t>
  </si>
  <si>
    <t>Gregory</t>
  </si>
  <si>
    <t>Wells</t>
  </si>
  <si>
    <t>Shearin</t>
  </si>
  <si>
    <t>Clay</t>
  </si>
  <si>
    <t>Ayala Bowyer</t>
  </si>
  <si>
    <t>Moore</t>
  </si>
  <si>
    <t>Ruth</t>
  </si>
  <si>
    <t>Short</t>
  </si>
  <si>
    <t>67712078</t>
  </si>
  <si>
    <t>Nolan</t>
  </si>
  <si>
    <t>Salisa</t>
  </si>
  <si>
    <t>67720821</t>
  </si>
  <si>
    <t>Hillman</t>
  </si>
  <si>
    <t>Houston</t>
  </si>
  <si>
    <t>67688155</t>
  </si>
  <si>
    <t>Brewton</t>
  </si>
  <si>
    <t xml:space="preserve">Lawrence </t>
  </si>
  <si>
    <t>Deressa</t>
  </si>
  <si>
    <t>Copeland</t>
  </si>
  <si>
    <t>Nina</t>
  </si>
  <si>
    <t>Ware</t>
  </si>
  <si>
    <t>Dorothy</t>
  </si>
  <si>
    <t>Nemtzow</t>
  </si>
  <si>
    <t>Marci</t>
  </si>
  <si>
    <t>Audrey</t>
  </si>
  <si>
    <t>67539738</t>
  </si>
  <si>
    <t>Johnson</t>
  </si>
  <si>
    <t>Mattie</t>
  </si>
  <si>
    <t>67636065</t>
  </si>
  <si>
    <t>Baker</t>
  </si>
  <si>
    <t>Candace</t>
  </si>
  <si>
    <t>Zaccanelli</t>
  </si>
  <si>
    <t>Nicholas</t>
  </si>
  <si>
    <t>67613770</t>
  </si>
  <si>
    <t>Whitlock</t>
  </si>
  <si>
    <t>Megan</t>
  </si>
  <si>
    <t>67556373</t>
  </si>
  <si>
    <t>Dzemyan</t>
  </si>
  <si>
    <t>Juli</t>
  </si>
  <si>
    <t>67612067</t>
  </si>
  <si>
    <t>Sherry</t>
  </si>
  <si>
    <t>67586435</t>
  </si>
  <si>
    <t>Leonard</t>
  </si>
  <si>
    <t>Russell</t>
  </si>
  <si>
    <t>67685002</t>
  </si>
  <si>
    <t>Whitaker</t>
  </si>
  <si>
    <t>Cortes-Colon</t>
  </si>
  <si>
    <t>Josie</t>
  </si>
  <si>
    <t>67612070</t>
  </si>
  <si>
    <t>Ramos</t>
  </si>
  <si>
    <t>Manual</t>
  </si>
  <si>
    <t>Chandler</t>
  </si>
  <si>
    <t>Miesha</t>
  </si>
  <si>
    <t>Chase</t>
  </si>
  <si>
    <t>67668917</t>
  </si>
  <si>
    <t>Maria</t>
  </si>
  <si>
    <t>Teresa</t>
  </si>
  <si>
    <t>67726113</t>
  </si>
  <si>
    <t>Skahill</t>
  </si>
  <si>
    <t>Merika</t>
  </si>
  <si>
    <t>67723364</t>
  </si>
  <si>
    <t>Kitchen</t>
  </si>
  <si>
    <t>67726527</t>
  </si>
  <si>
    <t>Fort</t>
  </si>
  <si>
    <t>Rhoda</t>
  </si>
  <si>
    <t>67586050</t>
  </si>
  <si>
    <t>Monroe-Gregory</t>
  </si>
  <si>
    <t>Brianna</t>
  </si>
  <si>
    <t>Wilson</t>
  </si>
  <si>
    <t>Shakita</t>
  </si>
  <si>
    <t>Hellard</t>
  </si>
  <si>
    <t>Roger</t>
  </si>
  <si>
    <t>67724021</t>
  </si>
  <si>
    <t>Woodward</t>
  </si>
  <si>
    <t>Heather</t>
  </si>
  <si>
    <t>67722637</t>
  </si>
  <si>
    <t>Kountz</t>
  </si>
  <si>
    <t>Kendra</t>
  </si>
  <si>
    <t>67540927</t>
  </si>
  <si>
    <t>Dawkins</t>
  </si>
  <si>
    <t>Chauncey</t>
  </si>
  <si>
    <t>Bullivant</t>
  </si>
  <si>
    <t>Williamson</t>
  </si>
  <si>
    <t>67705027</t>
  </si>
  <si>
    <t>Tazewell (Taz)</t>
  </si>
  <si>
    <t>Harrison</t>
  </si>
  <si>
    <t>67681136</t>
  </si>
  <si>
    <t>Jenelle</t>
  </si>
  <si>
    <t>Walker</t>
  </si>
  <si>
    <t>Arthur</t>
  </si>
  <si>
    <t>67661279</t>
  </si>
  <si>
    <t>Eren</t>
  </si>
  <si>
    <t>Gunes</t>
  </si>
  <si>
    <t>67690929</t>
  </si>
  <si>
    <t>Harris</t>
  </si>
  <si>
    <t>Tiffany</t>
  </si>
  <si>
    <t>67708113</t>
  </si>
  <si>
    <t>Kouminov</t>
  </si>
  <si>
    <t>Alexei</t>
  </si>
  <si>
    <t>Gomez</t>
  </si>
  <si>
    <t>Fuller</t>
  </si>
  <si>
    <t>Sunkari</t>
  </si>
  <si>
    <t>Krishna</t>
  </si>
  <si>
    <t>67690930</t>
  </si>
  <si>
    <t>Franklin</t>
  </si>
  <si>
    <t>67685749</t>
  </si>
  <si>
    <t>Navulipuri</t>
  </si>
  <si>
    <t>Sreenivasulu</t>
  </si>
  <si>
    <t>Dunlap</t>
  </si>
  <si>
    <t>Herndon</t>
  </si>
  <si>
    <t>Eddie</t>
  </si>
  <si>
    <t>Maguire</t>
  </si>
  <si>
    <t>67654736</t>
  </si>
  <si>
    <t>Smalley</t>
  </si>
  <si>
    <t>67705871</t>
  </si>
  <si>
    <t>Sangay</t>
  </si>
  <si>
    <t>Cheyenne</t>
  </si>
  <si>
    <t>Lima</t>
  </si>
  <si>
    <t>Claudia</t>
  </si>
  <si>
    <t>67614409</t>
  </si>
  <si>
    <t>Barr</t>
  </si>
  <si>
    <t>Blaise</t>
  </si>
  <si>
    <t>67594836</t>
  </si>
  <si>
    <t>Mcllwain</t>
  </si>
  <si>
    <t>Natasha</t>
  </si>
  <si>
    <t>Page</t>
  </si>
  <si>
    <t>67559469</t>
  </si>
  <si>
    <t>Dubs</t>
  </si>
  <si>
    <t>67576836</t>
  </si>
  <si>
    <t>Kirk</t>
  </si>
  <si>
    <t>Anita</t>
  </si>
  <si>
    <t>Hoffman</t>
  </si>
  <si>
    <t>Philip</t>
  </si>
  <si>
    <t>67594834</t>
  </si>
  <si>
    <t>Perumalswamy</t>
  </si>
  <si>
    <t>Ragu</t>
  </si>
  <si>
    <t>Michaels</t>
  </si>
  <si>
    <t>Timothy</t>
  </si>
  <si>
    <t>Edwardes</t>
  </si>
  <si>
    <t>Horwitz</t>
  </si>
  <si>
    <t>67705872</t>
  </si>
  <si>
    <t>Kankanala</t>
  </si>
  <si>
    <t>Madhusudhan</t>
  </si>
  <si>
    <t>67705875</t>
  </si>
  <si>
    <t>Chambers</t>
  </si>
  <si>
    <t>Alice</t>
  </si>
  <si>
    <t>Boyer</t>
  </si>
  <si>
    <t>67505109</t>
  </si>
  <si>
    <t>Jeyananthan</t>
  </si>
  <si>
    <t>Arjune</t>
  </si>
  <si>
    <t>Dan</t>
  </si>
  <si>
    <t>67633096</t>
  </si>
  <si>
    <t>Rozier</t>
  </si>
  <si>
    <t>Hahns</t>
  </si>
  <si>
    <t>67517104</t>
  </si>
  <si>
    <t>Chatterjee</t>
  </si>
  <si>
    <t>Suparna</t>
  </si>
  <si>
    <t>67670814</t>
  </si>
  <si>
    <t>Swanson</t>
  </si>
  <si>
    <t>Joshi</t>
  </si>
  <si>
    <t>Rajbans</t>
  </si>
  <si>
    <t>Karwa</t>
  </si>
  <si>
    <t>Nishant</t>
  </si>
  <si>
    <t>Pallab</t>
  </si>
  <si>
    <t>Sabine</t>
  </si>
  <si>
    <t>67580535</t>
  </si>
  <si>
    <t>Sharma</t>
  </si>
  <si>
    <t>Mona</t>
  </si>
  <si>
    <t>67580833</t>
  </si>
  <si>
    <t>Patterson</t>
  </si>
  <si>
    <t>Cassi</t>
  </si>
  <si>
    <t>Hardy-Keyes</t>
  </si>
  <si>
    <t>Bernette</t>
  </si>
  <si>
    <t>Adkins</t>
  </si>
  <si>
    <t>Akeem</t>
  </si>
  <si>
    <t>Bales-Ward</t>
  </si>
  <si>
    <t>Rebecca (Becky)</t>
  </si>
  <si>
    <t>Stith</t>
  </si>
  <si>
    <t>Sheryl</t>
  </si>
  <si>
    <t>Triplett</t>
  </si>
  <si>
    <t>Edna</t>
  </si>
  <si>
    <t>Kiah</t>
  </si>
  <si>
    <t>Darlene</t>
  </si>
  <si>
    <t>Quinton</t>
  </si>
  <si>
    <t>Rita</t>
  </si>
  <si>
    <t>Randy</t>
  </si>
  <si>
    <t>67691534</t>
  </si>
  <si>
    <t>Briggs</t>
  </si>
  <si>
    <t>Shakkari</t>
  </si>
  <si>
    <t>67621037</t>
  </si>
  <si>
    <t>67703524</t>
  </si>
  <si>
    <t>Anetria</t>
  </si>
  <si>
    <t>67551879</t>
  </si>
  <si>
    <t>67664030</t>
  </si>
  <si>
    <t>Neukrug</t>
  </si>
  <si>
    <t>Hannah</t>
  </si>
  <si>
    <t>67655073</t>
  </si>
  <si>
    <t>D'Souza</t>
  </si>
  <si>
    <t>67625389</t>
  </si>
  <si>
    <t>Hallock-Solomon</t>
  </si>
  <si>
    <t>Karpov</t>
  </si>
  <si>
    <t>Andrey</t>
  </si>
  <si>
    <t>Edwards</t>
  </si>
  <si>
    <t>Plewa</t>
  </si>
  <si>
    <t>Dietrich</t>
  </si>
  <si>
    <t>67683409</t>
  </si>
  <si>
    <t>Marc</t>
  </si>
  <si>
    <t>Freeman</t>
  </si>
  <si>
    <t>Paula</t>
  </si>
  <si>
    <t>Daphne</t>
  </si>
  <si>
    <t>Joyner</t>
  </si>
  <si>
    <t>Marilynn</t>
  </si>
  <si>
    <t>Evans</t>
  </si>
  <si>
    <t>Sherrie</t>
  </si>
  <si>
    <t>Archer</t>
  </si>
  <si>
    <t>Cecile</t>
  </si>
  <si>
    <t>Porterfield</t>
  </si>
  <si>
    <t>67532221</t>
  </si>
  <si>
    <t>Waiksnis</t>
  </si>
  <si>
    <t>Williams-Hayes</t>
  </si>
  <si>
    <t>Stephanie</t>
  </si>
  <si>
    <t>67659792</t>
  </si>
  <si>
    <t>De Klerk</t>
  </si>
  <si>
    <t>Bianca</t>
  </si>
  <si>
    <t>Harris-Ugworji</t>
  </si>
  <si>
    <t>Tishaun</t>
  </si>
  <si>
    <t>Hicks</t>
  </si>
  <si>
    <t>LaTanya</t>
  </si>
  <si>
    <t>Burgess</t>
  </si>
  <si>
    <t>Eudora</t>
  </si>
  <si>
    <t>Akil</t>
  </si>
  <si>
    <t>Mwaalkebu-lan</t>
  </si>
  <si>
    <t>Vann</t>
  </si>
  <si>
    <t>Ellen</t>
  </si>
  <si>
    <t>67717985</t>
  </si>
  <si>
    <t>67700797</t>
  </si>
  <si>
    <t>Ruth Ann</t>
  </si>
  <si>
    <t>Heyward</t>
  </si>
  <si>
    <t>Charlene</t>
  </si>
  <si>
    <t>67545024</t>
  </si>
  <si>
    <t>Broome</t>
  </si>
  <si>
    <t>Littlejohn</t>
  </si>
  <si>
    <t>Rae-Shawn</t>
  </si>
  <si>
    <t>67512018</t>
  </si>
  <si>
    <t>Dixon</t>
  </si>
  <si>
    <t>Annitra</t>
  </si>
  <si>
    <t>67580917</t>
  </si>
  <si>
    <t>Singleton</t>
  </si>
  <si>
    <t>Katherine</t>
  </si>
  <si>
    <t>67687750</t>
  </si>
  <si>
    <t>Brady</t>
  </si>
  <si>
    <t>Funney</t>
  </si>
  <si>
    <t>Charleatta</t>
  </si>
  <si>
    <t>67726237</t>
  </si>
  <si>
    <t>Shechana</t>
  </si>
  <si>
    <t>67697779</t>
  </si>
  <si>
    <t>Gibbs</t>
  </si>
  <si>
    <t>67724028</t>
  </si>
  <si>
    <t>Charita</t>
  </si>
  <si>
    <t>67707879</t>
  </si>
  <si>
    <t>Shepperson</t>
  </si>
  <si>
    <t>Twyla</t>
  </si>
  <si>
    <t>67686612</t>
  </si>
  <si>
    <t>Ansu</t>
  </si>
  <si>
    <t>67697900</t>
  </si>
  <si>
    <t>67710088</t>
  </si>
  <si>
    <t>Armstrong</t>
  </si>
  <si>
    <t>Tychia</t>
  </si>
  <si>
    <t>Rajesh</t>
  </si>
  <si>
    <t>67686570</t>
  </si>
  <si>
    <t>Carrara</t>
  </si>
  <si>
    <t>67712645</t>
  </si>
  <si>
    <t>Sen</t>
  </si>
  <si>
    <t>Dipanjan</t>
  </si>
  <si>
    <t>67695111</t>
  </si>
  <si>
    <t>Alugubelli</t>
  </si>
  <si>
    <t>Spurthi Reddy</t>
  </si>
  <si>
    <t>67614019</t>
  </si>
  <si>
    <t>Barbour</t>
  </si>
  <si>
    <t>Faith</t>
  </si>
  <si>
    <t>Green</t>
  </si>
  <si>
    <t>Alonza</t>
  </si>
  <si>
    <t>67684167</t>
  </si>
  <si>
    <t>Marx</t>
  </si>
  <si>
    <t>67709376</t>
  </si>
  <si>
    <t>Bedell</t>
  </si>
  <si>
    <t>67678404</t>
  </si>
  <si>
    <t>Northington</t>
  </si>
  <si>
    <t>Naomi</t>
  </si>
  <si>
    <t>67678405</t>
  </si>
  <si>
    <t>Buchanan</t>
  </si>
  <si>
    <t>Neal</t>
  </si>
  <si>
    <t>67692760</t>
  </si>
  <si>
    <t>Rains</t>
  </si>
  <si>
    <t>Christian</t>
  </si>
  <si>
    <t>67657925</t>
  </si>
  <si>
    <t>Linas</t>
  </si>
  <si>
    <t>67657926</t>
  </si>
  <si>
    <t>Ingrid</t>
  </si>
  <si>
    <t>Woodard</t>
  </si>
  <si>
    <t>Marietta</t>
  </si>
  <si>
    <t>Huckaby</t>
  </si>
  <si>
    <t>Stephany</t>
  </si>
  <si>
    <t>Nicholson-Bailey</t>
  </si>
  <si>
    <t>Jennyka</t>
  </si>
  <si>
    <t>67678401</t>
  </si>
  <si>
    <t>Xuemei</t>
  </si>
  <si>
    <t>67678397</t>
  </si>
  <si>
    <t>Stone</t>
  </si>
  <si>
    <t>Danielle</t>
  </si>
  <si>
    <t>67678399</t>
  </si>
  <si>
    <t>Cassie</t>
  </si>
  <si>
    <t>Roderick</t>
  </si>
  <si>
    <t>Threatt</t>
  </si>
  <si>
    <t>67608779</t>
  </si>
  <si>
    <t>Utsav</t>
  </si>
  <si>
    <t>67608781</t>
  </si>
  <si>
    <t>Hertless</t>
  </si>
  <si>
    <t>Missy</t>
  </si>
  <si>
    <t>Pestova</t>
  </si>
  <si>
    <t>Tatiana</t>
  </si>
  <si>
    <t>Othello</t>
  </si>
  <si>
    <t>Lyle</t>
  </si>
  <si>
    <t>67689642</t>
  </si>
  <si>
    <t>Lloyd</t>
  </si>
  <si>
    <t>Clair</t>
  </si>
  <si>
    <t>Wooley</t>
  </si>
  <si>
    <t>Wayne Jean-Marie</t>
  </si>
  <si>
    <t>67641199</t>
  </si>
  <si>
    <t>Lynch</t>
  </si>
  <si>
    <t>Diane</t>
  </si>
  <si>
    <t>Roy</t>
  </si>
  <si>
    <t>Chaitali</t>
  </si>
  <si>
    <t>Pai</t>
  </si>
  <si>
    <t>Dinesh</t>
  </si>
  <si>
    <t>67570653</t>
  </si>
  <si>
    <t>Poad</t>
  </si>
  <si>
    <t>Maegan</t>
  </si>
  <si>
    <t>67602237</t>
  </si>
  <si>
    <t>Naaz</t>
  </si>
  <si>
    <t>Farha</t>
  </si>
  <si>
    <t>Lawal</t>
  </si>
  <si>
    <t>Ibironke</t>
  </si>
  <si>
    <t>Balagopal</t>
  </si>
  <si>
    <t>Aishwarya</t>
  </si>
  <si>
    <t>Panda</t>
  </si>
  <si>
    <t>Meenakshi</t>
  </si>
  <si>
    <t>Wen</t>
  </si>
  <si>
    <t>Kaerwer</t>
  </si>
  <si>
    <t>67684161</t>
  </si>
  <si>
    <t>Chilamula</t>
  </si>
  <si>
    <t>Rajkumar</t>
  </si>
  <si>
    <t>Turner, Jr.</t>
  </si>
  <si>
    <t>Gayle</t>
  </si>
  <si>
    <t>67661685</t>
  </si>
  <si>
    <t>Stacy</t>
  </si>
  <si>
    <t>Soden</t>
  </si>
  <si>
    <t>Carrie</t>
  </si>
  <si>
    <t>67682108</t>
  </si>
  <si>
    <t>Albarado</t>
  </si>
  <si>
    <t>Teri</t>
  </si>
  <si>
    <t>Summitt</t>
  </si>
  <si>
    <t>Carol</t>
  </si>
  <si>
    <t>67507821</t>
  </si>
  <si>
    <t xml:space="preserve">Emily </t>
  </si>
  <si>
    <t>Lourenco</t>
  </si>
  <si>
    <t>67593276</t>
  </si>
  <si>
    <t>Ilyas</t>
  </si>
  <si>
    <t>Huma</t>
  </si>
  <si>
    <t>Laila</t>
  </si>
  <si>
    <t>Mayorga</t>
  </si>
  <si>
    <t>Monica</t>
  </si>
  <si>
    <t>Aubourg</t>
  </si>
  <si>
    <t>Nadine</t>
  </si>
  <si>
    <t>67484823</t>
  </si>
  <si>
    <t>Cummings</t>
  </si>
  <si>
    <t>Natalie</t>
  </si>
  <si>
    <t>Roszel</t>
  </si>
  <si>
    <t>Margaret</t>
  </si>
  <si>
    <t>Blowe</t>
  </si>
  <si>
    <t>Florio</t>
  </si>
  <si>
    <t>Lisa</t>
  </si>
  <si>
    <t>67656223</t>
  </si>
  <si>
    <t>67723803</t>
  </si>
  <si>
    <t>Dart</t>
  </si>
  <si>
    <t>67588210</t>
  </si>
  <si>
    <t>Kumar</t>
  </si>
  <si>
    <t>Divesh</t>
  </si>
  <si>
    <t>Chou</t>
  </si>
  <si>
    <t>Hung-Ming</t>
  </si>
  <si>
    <t>Tan</t>
  </si>
  <si>
    <t>Ruby</t>
  </si>
  <si>
    <t>Boitnott</t>
  </si>
  <si>
    <t>Kitty</t>
  </si>
  <si>
    <t>Dsouza</t>
  </si>
  <si>
    <t>Jasmine</t>
  </si>
  <si>
    <t>Kaliyath</t>
  </si>
  <si>
    <t>Shabeer</t>
  </si>
  <si>
    <t>Halbleib</t>
  </si>
  <si>
    <t>Cody</t>
  </si>
  <si>
    <t>Brittain</t>
  </si>
  <si>
    <t>Jensen</t>
  </si>
  <si>
    <t>67499571</t>
  </si>
  <si>
    <t>Limei</t>
  </si>
  <si>
    <t>Jin</t>
  </si>
  <si>
    <t>Padma</t>
  </si>
  <si>
    <t>Ravi</t>
  </si>
  <si>
    <t>67568994</t>
  </si>
  <si>
    <t>Siva</t>
  </si>
  <si>
    <t>Rajana</t>
  </si>
  <si>
    <t>67515352</t>
  </si>
  <si>
    <t>Garbus</t>
  </si>
  <si>
    <t>Myers</t>
  </si>
  <si>
    <t>Kessler</t>
  </si>
  <si>
    <t>Bonafe'</t>
  </si>
  <si>
    <t>67669431</t>
  </si>
  <si>
    <t>Robertson</t>
  </si>
  <si>
    <t>Sage</t>
  </si>
  <si>
    <t>67480069</t>
  </si>
  <si>
    <t>Boyce-Draeger</t>
  </si>
  <si>
    <t>Ke</t>
  </si>
  <si>
    <t>Bowling</t>
  </si>
  <si>
    <t>Joan</t>
  </si>
  <si>
    <t>67707406</t>
  </si>
  <si>
    <t>Tate</t>
  </si>
  <si>
    <t>Step to Success Toastmasters</t>
  </si>
  <si>
    <t>Vaughan</t>
  </si>
  <si>
    <t>Ina</t>
  </si>
  <si>
    <t>McConnell</t>
  </si>
  <si>
    <t>Jeannine</t>
  </si>
  <si>
    <t>Human-Berry</t>
  </si>
  <si>
    <t>Margie</t>
  </si>
  <si>
    <t>67691920</t>
  </si>
  <si>
    <t>Brace</t>
  </si>
  <si>
    <t>67686746</t>
  </si>
  <si>
    <t>Blackwood</t>
  </si>
  <si>
    <t>Alecia</t>
  </si>
  <si>
    <t>Nichole</t>
  </si>
  <si>
    <t>67686676</t>
  </si>
  <si>
    <t>Standley</t>
  </si>
  <si>
    <t>Dove</t>
  </si>
  <si>
    <t>Tonya</t>
  </si>
  <si>
    <t>Mosby</t>
  </si>
  <si>
    <t>Vinara</t>
  </si>
  <si>
    <t>67691919</t>
  </si>
  <si>
    <t>May</t>
  </si>
  <si>
    <t>67730022</t>
  </si>
  <si>
    <t>Eileen</t>
  </si>
  <si>
    <t>67647424</t>
  </si>
  <si>
    <t>Culkin</t>
  </si>
  <si>
    <t>Prickett</t>
  </si>
  <si>
    <t>Larry</t>
  </si>
  <si>
    <t>67618705</t>
  </si>
  <si>
    <t>Storer</t>
  </si>
  <si>
    <t>Mazzella</t>
  </si>
  <si>
    <t>Beverly</t>
  </si>
  <si>
    <t>67682164</t>
  </si>
  <si>
    <t>Perry</t>
  </si>
  <si>
    <t>Mytsyk</t>
  </si>
  <si>
    <t>Mikhail</t>
  </si>
  <si>
    <t>Pacileo</t>
  </si>
  <si>
    <t>Cubbage</t>
  </si>
  <si>
    <t>Gillian</t>
  </si>
  <si>
    <t>Gaytri</t>
  </si>
  <si>
    <t>Panek</t>
  </si>
  <si>
    <t>Adele</t>
  </si>
  <si>
    <t>Airewele</t>
  </si>
  <si>
    <t>Edehi</t>
  </si>
  <si>
    <t>Viles</t>
  </si>
  <si>
    <t>67632775</t>
  </si>
  <si>
    <t>Chakravorty</t>
  </si>
  <si>
    <t>Asima</t>
  </si>
  <si>
    <t>Yang</t>
  </si>
  <si>
    <t>67634288</t>
  </si>
  <si>
    <t>Cabrera</t>
  </si>
  <si>
    <t>67649285</t>
  </si>
  <si>
    <t>LaQuin</t>
  </si>
  <si>
    <t>Kraemer</t>
  </si>
  <si>
    <t>Leesa</t>
  </si>
  <si>
    <t>Kilgore</t>
  </si>
  <si>
    <t>Morton</t>
  </si>
  <si>
    <t>Tabitha</t>
  </si>
  <si>
    <t>67716965</t>
  </si>
  <si>
    <t>Taspinar</t>
  </si>
  <si>
    <t>Pelin</t>
  </si>
  <si>
    <t>Coleman</t>
  </si>
  <si>
    <t>Izola</t>
  </si>
  <si>
    <t>Cotman</t>
  </si>
  <si>
    <t>Hewlett</t>
  </si>
  <si>
    <t>Chevelle</t>
  </si>
  <si>
    <t>Herrera</t>
  </si>
  <si>
    <t>Gustavo</t>
  </si>
  <si>
    <t>67562105</t>
  </si>
  <si>
    <t>Fairuj</t>
  </si>
  <si>
    <t>Fariha</t>
  </si>
  <si>
    <t>67556889</t>
  </si>
  <si>
    <t>Leal</t>
  </si>
  <si>
    <t>Katie</t>
  </si>
  <si>
    <t>Dugger</t>
  </si>
  <si>
    <t>Danette</t>
  </si>
  <si>
    <t>Lin</t>
  </si>
  <si>
    <t>67570300</t>
  </si>
  <si>
    <t>Guy</t>
  </si>
  <si>
    <t>Keona</t>
  </si>
  <si>
    <t>Miles</t>
  </si>
  <si>
    <t>LaTanga</t>
  </si>
  <si>
    <t>67620198</t>
  </si>
  <si>
    <t>Ajibola</t>
  </si>
  <si>
    <t>Olaleye</t>
  </si>
  <si>
    <t>Liker</t>
  </si>
  <si>
    <t>Rhiannon</t>
  </si>
  <si>
    <t>Asad</t>
  </si>
  <si>
    <t>Sal</t>
  </si>
  <si>
    <t>67677473</t>
  </si>
  <si>
    <t>Blakenship</t>
  </si>
  <si>
    <t>Tay</t>
  </si>
  <si>
    <t>Garcia</t>
  </si>
  <si>
    <t>Uziel</t>
  </si>
  <si>
    <t>67531057</t>
  </si>
  <si>
    <t>Halpin</t>
  </si>
  <si>
    <t>Theresa</t>
  </si>
  <si>
    <t>Blevins</t>
  </si>
  <si>
    <t>Ruben</t>
  </si>
  <si>
    <t>67590589</t>
  </si>
  <si>
    <t>Unger</t>
  </si>
  <si>
    <t>67708644</t>
  </si>
  <si>
    <t>Carney</t>
  </si>
  <si>
    <t>Maryann</t>
  </si>
  <si>
    <t>Pair</t>
  </si>
  <si>
    <t>Doretha</t>
  </si>
  <si>
    <t>67668937</t>
  </si>
  <si>
    <t>Beth</t>
  </si>
  <si>
    <t>67708247</t>
  </si>
  <si>
    <t>Zhao</t>
  </si>
  <si>
    <t>Mo</t>
  </si>
  <si>
    <t>Gravely</t>
  </si>
  <si>
    <t>Kelli</t>
  </si>
  <si>
    <t>Crockett</t>
  </si>
  <si>
    <t>LaTaunia</t>
  </si>
  <si>
    <t>67504543</t>
  </si>
  <si>
    <t>Mecca</t>
  </si>
  <si>
    <t>67721569</t>
  </si>
  <si>
    <t>Islam</t>
  </si>
  <si>
    <t>MD Rashedul</t>
  </si>
  <si>
    <t>67710034</t>
  </si>
  <si>
    <t>Bullock</t>
  </si>
  <si>
    <t>67710859</t>
  </si>
  <si>
    <t>Bazemore</t>
  </si>
  <si>
    <t>Alisha</t>
  </si>
  <si>
    <t>Drusilla</t>
  </si>
  <si>
    <t>67676181</t>
  </si>
  <si>
    <t>Arnold</t>
  </si>
  <si>
    <t>67691735</t>
  </si>
  <si>
    <t>Gonzalez Vargas</t>
  </si>
  <si>
    <t>Hang</t>
  </si>
  <si>
    <t>67563524</t>
  </si>
  <si>
    <t>Bista</t>
  </si>
  <si>
    <t>Ash</t>
  </si>
  <si>
    <t>67500966</t>
  </si>
  <si>
    <t>Pratcher</t>
  </si>
  <si>
    <t>Amber</t>
  </si>
  <si>
    <t>Dyani</t>
  </si>
  <si>
    <t>67563512</t>
  </si>
  <si>
    <t>Lipsey</t>
  </si>
  <si>
    <t>Tawnia</t>
  </si>
  <si>
    <t>Alma</t>
  </si>
  <si>
    <t>Haskell</t>
  </si>
  <si>
    <t>Bessette</t>
  </si>
  <si>
    <t>Morris</t>
  </si>
  <si>
    <t>Debra</t>
  </si>
  <si>
    <t>67628280</t>
  </si>
  <si>
    <t>Feaver</t>
  </si>
  <si>
    <t>67628285</t>
  </si>
  <si>
    <t>Chichester</t>
  </si>
  <si>
    <t>Simmons</t>
  </si>
  <si>
    <t>Rumley</t>
  </si>
  <si>
    <t>Jesse</t>
  </si>
  <si>
    <t>Roddy</t>
  </si>
  <si>
    <t>Stead</t>
  </si>
  <si>
    <t>Joanna</t>
  </si>
  <si>
    <t>Shah</t>
  </si>
  <si>
    <t>Kuntal</t>
  </si>
  <si>
    <t>Via</t>
  </si>
  <si>
    <t>Lippman</t>
  </si>
  <si>
    <t>67510373</t>
  </si>
  <si>
    <t>Hoyos</t>
  </si>
  <si>
    <t>Watkins</t>
  </si>
  <si>
    <t>Nathaniel</t>
  </si>
  <si>
    <t>Parker</t>
  </si>
  <si>
    <t>67628505</t>
  </si>
  <si>
    <t>Nevius</t>
  </si>
  <si>
    <t>Rick</t>
  </si>
  <si>
    <t>67628287</t>
  </si>
  <si>
    <t>Sana</t>
  </si>
  <si>
    <t>Brill</t>
  </si>
  <si>
    <t>Stephen</t>
  </si>
  <si>
    <t>Daniels</t>
  </si>
  <si>
    <t>Tamekia</t>
  </si>
  <si>
    <t>67642784</t>
  </si>
  <si>
    <t>Reeves</t>
  </si>
  <si>
    <t>Ashleigh</t>
  </si>
  <si>
    <t>Chhaysy</t>
  </si>
  <si>
    <t>Manna</t>
  </si>
  <si>
    <t>Ewald</t>
  </si>
  <si>
    <t>Brad</t>
  </si>
  <si>
    <t>67672704</t>
  </si>
  <si>
    <t>Adebayo</t>
  </si>
  <si>
    <t>Adefisayo</t>
  </si>
  <si>
    <t>Zaman</t>
  </si>
  <si>
    <t>Farhana</t>
  </si>
  <si>
    <t>67683561</t>
  </si>
  <si>
    <t>Monahan</t>
  </si>
  <si>
    <t>Burke</t>
  </si>
  <si>
    <t>67714290</t>
  </si>
  <si>
    <t>Darrian</t>
  </si>
  <si>
    <t>67688919</t>
  </si>
  <si>
    <t>67703058</t>
  </si>
  <si>
    <t>Ilunga</t>
  </si>
  <si>
    <t>Gad</t>
  </si>
  <si>
    <t>67716300</t>
  </si>
  <si>
    <t>Morelli</t>
  </si>
  <si>
    <t>Kristopher</t>
  </si>
  <si>
    <t>67692673</t>
  </si>
  <si>
    <t>Farmer</t>
  </si>
  <si>
    <t>Tenaya</t>
  </si>
  <si>
    <t>Conner</t>
  </si>
  <si>
    <t>Eric</t>
  </si>
  <si>
    <t>67657244</t>
  </si>
  <si>
    <t>Kurt</t>
  </si>
  <si>
    <t>67587883</t>
  </si>
  <si>
    <t>Easter Brooks</t>
  </si>
  <si>
    <t>Kristen</t>
  </si>
  <si>
    <t>67673311</t>
  </si>
  <si>
    <t>Bhargava</t>
  </si>
  <si>
    <t>Vishwa</t>
  </si>
  <si>
    <t>67576332</t>
  </si>
  <si>
    <t>Irina</t>
  </si>
  <si>
    <t>67686713</t>
  </si>
  <si>
    <t>Fearnow III</t>
  </si>
  <si>
    <t xml:space="preserve">George </t>
  </si>
  <si>
    <t>67651912</t>
  </si>
  <si>
    <t>Willis</t>
  </si>
  <si>
    <t>67687071</t>
  </si>
  <si>
    <t>Suozzi</t>
  </si>
  <si>
    <t>Erlinda</t>
  </si>
  <si>
    <t>67686033</t>
  </si>
  <si>
    <t>67682317</t>
  </si>
  <si>
    <t>Waters</t>
  </si>
  <si>
    <t>67563376</t>
  </si>
  <si>
    <t>Erica</t>
  </si>
  <si>
    <t>67635399</t>
  </si>
  <si>
    <t>Dion</t>
  </si>
  <si>
    <t>67673241</t>
  </si>
  <si>
    <t>Sampson</t>
  </si>
  <si>
    <t>67649580</t>
  </si>
  <si>
    <t>Du</t>
  </si>
  <si>
    <t>Yuan</t>
  </si>
  <si>
    <t>67560668</t>
  </si>
  <si>
    <t>Chasity</t>
  </si>
  <si>
    <t>Evers</t>
  </si>
  <si>
    <t>67695917</t>
  </si>
  <si>
    <t>Andre'</t>
  </si>
  <si>
    <t>67576348</t>
  </si>
  <si>
    <t>Keeys</t>
  </si>
  <si>
    <t>Debbie</t>
  </si>
  <si>
    <t>Roche</t>
  </si>
  <si>
    <t>67576368</t>
  </si>
  <si>
    <t>Gina</t>
  </si>
  <si>
    <t>Magee</t>
  </si>
  <si>
    <t>Lori</t>
  </si>
  <si>
    <t>67632276</t>
  </si>
  <si>
    <t>Gould</t>
  </si>
  <si>
    <t>67576345</t>
  </si>
  <si>
    <t>Lineberry</t>
  </si>
  <si>
    <t>Willard</t>
  </si>
  <si>
    <t>Eifa</t>
  </si>
  <si>
    <t>Hicks-van Haren</t>
  </si>
  <si>
    <t>Compton</t>
  </si>
  <si>
    <t>Noel</t>
  </si>
  <si>
    <t>67576374</t>
  </si>
  <si>
    <t>Scruggs</t>
  </si>
  <si>
    <t>67631992</t>
  </si>
  <si>
    <t>Kristek</t>
  </si>
  <si>
    <t>Hargrove</t>
  </si>
  <si>
    <t>Zelika</t>
  </si>
  <si>
    <t>67631995</t>
  </si>
  <si>
    <t>Venable</t>
  </si>
  <si>
    <t>Stutz</t>
  </si>
  <si>
    <t>Danyelle</t>
  </si>
  <si>
    <t>67724362</t>
  </si>
  <si>
    <t>Muztafago</t>
  </si>
  <si>
    <t>67724365</t>
  </si>
  <si>
    <t>Olson</t>
  </si>
  <si>
    <t>67724367</t>
  </si>
  <si>
    <t>Dickenson</t>
  </si>
  <si>
    <t>Anne Marie</t>
  </si>
  <si>
    <t>67724370</t>
  </si>
  <si>
    <t>Drakes</t>
  </si>
  <si>
    <t>Waverly</t>
  </si>
  <si>
    <t>Vickie</t>
  </si>
  <si>
    <t>Tracey</t>
  </si>
  <si>
    <t>Abdul-Malik</t>
  </si>
  <si>
    <t>Basheer</t>
  </si>
  <si>
    <t>Jamal</t>
  </si>
  <si>
    <t>67656079</t>
  </si>
  <si>
    <t>Allard Ledford</t>
  </si>
  <si>
    <t>Caitlin</t>
  </si>
  <si>
    <t>67570240</t>
  </si>
  <si>
    <t>Dunsworth</t>
  </si>
  <si>
    <t>Tony</t>
  </si>
  <si>
    <t>67725802</t>
  </si>
  <si>
    <t>Ewers</t>
  </si>
  <si>
    <t>Britney</t>
  </si>
  <si>
    <t>Chapman</t>
  </si>
  <si>
    <t>67509045</t>
  </si>
  <si>
    <t>Nickerson</t>
  </si>
  <si>
    <t>67663339</t>
  </si>
  <si>
    <t>Trepagnier</t>
  </si>
  <si>
    <t>Basil</t>
  </si>
  <si>
    <t>67674594</t>
  </si>
  <si>
    <t>Vasavada</t>
  </si>
  <si>
    <t>Rohan</t>
  </si>
  <si>
    <t>67682679</t>
  </si>
  <si>
    <t>Van Kuiken</t>
  </si>
  <si>
    <t>67552278</t>
  </si>
  <si>
    <t>67552288</t>
  </si>
  <si>
    <t>Qiu</t>
  </si>
  <si>
    <t>Arden</t>
  </si>
  <si>
    <t>67552329</t>
  </si>
  <si>
    <t>Ghiacy</t>
  </si>
  <si>
    <t>Nielab</t>
  </si>
  <si>
    <t>67552276</t>
  </si>
  <si>
    <t>Hussein</t>
  </si>
  <si>
    <t>Samao</t>
  </si>
  <si>
    <t>67552326</t>
  </si>
  <si>
    <t>Uday</t>
  </si>
  <si>
    <t>67552284</t>
  </si>
  <si>
    <t>Tondwalkar</t>
  </si>
  <si>
    <t>Sarojkumar</t>
  </si>
  <si>
    <t>67607138</t>
  </si>
  <si>
    <t>Taormina</t>
  </si>
  <si>
    <t>67552273</t>
  </si>
  <si>
    <t>Billy</t>
  </si>
  <si>
    <t>67686592</t>
  </si>
  <si>
    <t>St John</t>
  </si>
  <si>
    <t>Keisha</t>
  </si>
  <si>
    <t>67682323</t>
  </si>
  <si>
    <t>Mergoju</t>
  </si>
  <si>
    <t>Adarsh</t>
  </si>
  <si>
    <t>67687739</t>
  </si>
  <si>
    <t>Frazier</t>
  </si>
  <si>
    <t>Essence</t>
  </si>
  <si>
    <t>Stratton</t>
  </si>
  <si>
    <t>Gregg</t>
  </si>
  <si>
    <t>67626647</t>
  </si>
  <si>
    <t>Izod</t>
  </si>
  <si>
    <t>Nathan</t>
  </si>
  <si>
    <t>Stonerock</t>
  </si>
  <si>
    <t>67628018</t>
  </si>
  <si>
    <t>Romero</t>
  </si>
  <si>
    <t>Salehi</t>
  </si>
  <si>
    <t>Armin</t>
  </si>
  <si>
    <t>67626676</t>
  </si>
  <si>
    <t>Meran</t>
  </si>
  <si>
    <t>Cuneyt</t>
  </si>
  <si>
    <t>67626173</t>
  </si>
  <si>
    <t>Han</t>
  </si>
  <si>
    <t>Ball</t>
  </si>
  <si>
    <t>Lucy</t>
  </si>
  <si>
    <t>Della Vecchia</t>
  </si>
  <si>
    <t>Marilia</t>
  </si>
  <si>
    <t>Campanella</t>
  </si>
  <si>
    <t>Matteo</t>
  </si>
  <si>
    <t>Knight</t>
  </si>
  <si>
    <t>67530693</t>
  </si>
  <si>
    <t>Zolton</t>
  </si>
  <si>
    <t>Gabriel</t>
  </si>
  <si>
    <t>67530698</t>
  </si>
  <si>
    <t>Petzer</t>
  </si>
  <si>
    <t>Nikki</t>
  </si>
  <si>
    <t>67628489</t>
  </si>
  <si>
    <t>Maddipatla</t>
  </si>
  <si>
    <t>Rajeshwari</t>
  </si>
  <si>
    <t>67567584</t>
  </si>
  <si>
    <t>Freshwater</t>
  </si>
  <si>
    <t>Sumre</t>
  </si>
  <si>
    <t>67626181</t>
  </si>
  <si>
    <t>li</t>
  </si>
  <si>
    <t>xia</t>
  </si>
  <si>
    <t>67628016</t>
  </si>
  <si>
    <t>guoyan</t>
  </si>
  <si>
    <t>xu</t>
  </si>
  <si>
    <t>67530695</t>
  </si>
  <si>
    <t>Huang</t>
  </si>
  <si>
    <t>Yanqi</t>
  </si>
  <si>
    <t>67626165</t>
  </si>
  <si>
    <t>Chang</t>
  </si>
  <si>
    <t>Yi-Ping (Peter)</t>
  </si>
  <si>
    <t>Blackwell</t>
  </si>
  <si>
    <t>67563100</t>
  </si>
  <si>
    <t>Babashak</t>
  </si>
  <si>
    <t>Fran</t>
  </si>
  <si>
    <t>Newquist</t>
  </si>
  <si>
    <t>Coburg</t>
  </si>
  <si>
    <t>67563101</t>
  </si>
  <si>
    <t>Friedkin</t>
  </si>
  <si>
    <t>Clark-Taylor</t>
  </si>
  <si>
    <t>Simone</t>
  </si>
  <si>
    <t>67729342</t>
  </si>
  <si>
    <t>Vincent</t>
  </si>
  <si>
    <t>Puller</t>
  </si>
  <si>
    <t>Joyce</t>
  </si>
  <si>
    <t>GEROW</t>
  </si>
  <si>
    <t>KELLY</t>
  </si>
  <si>
    <t>Ford</t>
  </si>
  <si>
    <t>Reginald</t>
  </si>
  <si>
    <t>67727677</t>
  </si>
  <si>
    <t>67547333</t>
  </si>
  <si>
    <t>Felicia</t>
  </si>
  <si>
    <t>67547346</t>
  </si>
  <si>
    <t>Cappe</t>
  </si>
  <si>
    <t>Latasha</t>
  </si>
  <si>
    <t>67547361</t>
  </si>
  <si>
    <t>Yeatts</t>
  </si>
  <si>
    <t>Meghan</t>
  </si>
  <si>
    <t>67547336</t>
  </si>
  <si>
    <t>67547349</t>
  </si>
  <si>
    <t>Costantinidis</t>
  </si>
  <si>
    <t>Leanne</t>
  </si>
  <si>
    <t>67547352</t>
  </si>
  <si>
    <t>67547354</t>
  </si>
  <si>
    <t>67547355</t>
  </si>
  <si>
    <t>Salley</t>
  </si>
  <si>
    <t>Shelita</t>
  </si>
  <si>
    <t>Carter-Thompson</t>
  </si>
  <si>
    <t>67666027</t>
  </si>
  <si>
    <t>67553857</t>
  </si>
  <si>
    <t>Crute</t>
  </si>
  <si>
    <t>Taineisha</t>
  </si>
  <si>
    <t>67553866</t>
  </si>
  <si>
    <t>Mason</t>
  </si>
  <si>
    <t>Vernee</t>
  </si>
  <si>
    <t>67631225</t>
  </si>
  <si>
    <t>67668550</t>
  </si>
  <si>
    <t>Mendoza</t>
  </si>
  <si>
    <t>67666025</t>
  </si>
  <si>
    <t>Berryman</t>
  </si>
  <si>
    <t>67553851</t>
  </si>
  <si>
    <t>Revelle</t>
  </si>
  <si>
    <t>67547318</t>
  </si>
  <si>
    <t>Deidre</t>
  </si>
  <si>
    <t>67553874</t>
  </si>
  <si>
    <t>Brandi</t>
  </si>
  <si>
    <t>67726987</t>
  </si>
  <si>
    <t>Oluwadamini</t>
  </si>
  <si>
    <t>67704708</t>
  </si>
  <si>
    <t>Tidman</t>
  </si>
  <si>
    <t>67706891</t>
  </si>
  <si>
    <t>67547360</t>
  </si>
  <si>
    <t>Verrhonda</t>
  </si>
  <si>
    <t>67686747</t>
  </si>
  <si>
    <t>Danilovich</t>
  </si>
  <si>
    <t>Ella</t>
  </si>
  <si>
    <t>67693976</t>
  </si>
  <si>
    <t>McEntee</t>
  </si>
  <si>
    <t>67653722</t>
  </si>
  <si>
    <t>Lopez Bustamante</t>
  </si>
  <si>
    <t>Pablo</t>
  </si>
  <si>
    <t>Tyndall</t>
  </si>
  <si>
    <t>Christy</t>
  </si>
  <si>
    <t>67675869</t>
  </si>
  <si>
    <t>Grijalva</t>
  </si>
  <si>
    <t>Eliana</t>
  </si>
  <si>
    <t>Blankenship</t>
  </si>
  <si>
    <t>Curt</t>
  </si>
  <si>
    <t>Castellani</t>
  </si>
  <si>
    <t>Luan</t>
  </si>
  <si>
    <t>Jiaping</t>
  </si>
  <si>
    <t>67648500</t>
  </si>
  <si>
    <t>Mayura</t>
  </si>
  <si>
    <t>67660973</t>
  </si>
  <si>
    <t>Mai</t>
  </si>
  <si>
    <t>Jimmy</t>
  </si>
  <si>
    <t>Truax</t>
  </si>
  <si>
    <t>Borgman</t>
  </si>
  <si>
    <t>67674941</t>
  </si>
  <si>
    <t>Shanteny</t>
  </si>
  <si>
    <t>67493079</t>
  </si>
  <si>
    <t>Tischler</t>
  </si>
  <si>
    <t>Rachel</t>
  </si>
  <si>
    <t>67677638</t>
  </si>
  <si>
    <t>Payne</t>
  </si>
  <si>
    <t>Barbara</t>
  </si>
  <si>
    <t>Lucia</t>
  </si>
  <si>
    <t>67631216</t>
  </si>
  <si>
    <t>Marian</t>
  </si>
  <si>
    <t>Brooks-Gulla</t>
  </si>
  <si>
    <t>Dawne</t>
  </si>
  <si>
    <t>Clayborne</t>
  </si>
  <si>
    <t>Priscilla</t>
  </si>
  <si>
    <t>67505387</t>
  </si>
  <si>
    <t>Salmon</t>
  </si>
  <si>
    <t>Monique</t>
  </si>
  <si>
    <t>Kelley</t>
  </si>
  <si>
    <t>Charleyne</t>
  </si>
  <si>
    <t>67621258</t>
  </si>
  <si>
    <t>Crowley</t>
  </si>
  <si>
    <t>67599709</t>
  </si>
  <si>
    <t>Padilla</t>
  </si>
  <si>
    <t>Abourahma</t>
  </si>
  <si>
    <t>Lamees</t>
  </si>
  <si>
    <t>Gulla</t>
  </si>
  <si>
    <t>67655807</t>
  </si>
  <si>
    <t>Moyer</t>
  </si>
  <si>
    <t>Zoe</t>
  </si>
  <si>
    <t>67639019</t>
  </si>
  <si>
    <t>Poe</t>
  </si>
  <si>
    <t>Shaunta</t>
  </si>
  <si>
    <t>Dowl</t>
  </si>
  <si>
    <t>67639017</t>
  </si>
  <si>
    <t>Logan</t>
  </si>
  <si>
    <t>Chante</t>
  </si>
  <si>
    <t>Freeby</t>
  </si>
  <si>
    <t>67590427</t>
  </si>
  <si>
    <t>June</t>
  </si>
  <si>
    <t>67716831</t>
  </si>
  <si>
    <t>Harron</t>
  </si>
  <si>
    <t>67648421</t>
  </si>
  <si>
    <t>Hartle</t>
  </si>
  <si>
    <t>Pannell</t>
  </si>
  <si>
    <t>67657882</t>
  </si>
  <si>
    <t>Kogta</t>
  </si>
  <si>
    <t>Priyanka</t>
  </si>
  <si>
    <t>67657884</t>
  </si>
  <si>
    <t>Vecchiolla</t>
  </si>
  <si>
    <t>Pasquarello</t>
  </si>
  <si>
    <t>Chris</t>
  </si>
  <si>
    <t>Musen</t>
  </si>
  <si>
    <t>67648424</t>
  </si>
  <si>
    <t>Toriana</t>
  </si>
  <si>
    <t>67648427</t>
  </si>
  <si>
    <t>Macenka</t>
  </si>
  <si>
    <t>Loretta</t>
  </si>
  <si>
    <t>Parks</t>
  </si>
  <si>
    <t>67534956</t>
  </si>
  <si>
    <t>Jacobs</t>
  </si>
  <si>
    <t>April</t>
  </si>
  <si>
    <t>Blumenthal</t>
  </si>
  <si>
    <t>Jeremy</t>
  </si>
  <si>
    <t>67718862</t>
  </si>
  <si>
    <t>Eastin</t>
  </si>
  <si>
    <t>67689518</t>
  </si>
  <si>
    <t>67719355</t>
  </si>
  <si>
    <t>Bowers</t>
  </si>
  <si>
    <t>Allen</t>
  </si>
  <si>
    <t>67579174</t>
  </si>
  <si>
    <t>Hasell Harmon</t>
  </si>
  <si>
    <t>Toree</t>
  </si>
  <si>
    <t>Hermione</t>
  </si>
  <si>
    <t>Elvin</t>
  </si>
  <si>
    <t>Thurkettle</t>
  </si>
  <si>
    <t>Thornton</t>
  </si>
  <si>
    <t>Riddick</t>
  </si>
  <si>
    <t>Raye</t>
  </si>
  <si>
    <t>67645209</t>
  </si>
  <si>
    <t>Walmon</t>
  </si>
  <si>
    <t>Oliver</t>
  </si>
  <si>
    <t>67645217</t>
  </si>
  <si>
    <t>Batts lll</t>
  </si>
  <si>
    <t>Belcher</t>
  </si>
  <si>
    <t>67663715</t>
  </si>
  <si>
    <t>67662152</t>
  </si>
  <si>
    <t>Willams</t>
  </si>
  <si>
    <t>67488271</t>
  </si>
  <si>
    <t>Reid</t>
  </si>
  <si>
    <t>Rakim</t>
  </si>
  <si>
    <t>67707525</t>
  </si>
  <si>
    <t>67555944</t>
  </si>
  <si>
    <t>Paulding</t>
  </si>
  <si>
    <t>Kristin</t>
  </si>
  <si>
    <t>Clack</t>
  </si>
  <si>
    <t>Vanessa</t>
  </si>
  <si>
    <t>67686194</t>
  </si>
  <si>
    <t>Curran</t>
  </si>
  <si>
    <t>67687723</t>
  </si>
  <si>
    <t>MacDermott</t>
  </si>
  <si>
    <t>67666583</t>
  </si>
  <si>
    <t>Spivey</t>
  </si>
  <si>
    <t>67564508</t>
  </si>
  <si>
    <t>Brittany</t>
  </si>
  <si>
    <t>Langlands</t>
  </si>
  <si>
    <t>67693537</t>
  </si>
  <si>
    <t>Bushweller</t>
  </si>
  <si>
    <t>Devin</t>
  </si>
  <si>
    <t>Lindenberg</t>
  </si>
  <si>
    <t>Harman</t>
  </si>
  <si>
    <t>Harry</t>
  </si>
  <si>
    <t>67643128</t>
  </si>
  <si>
    <t>Tagaev</t>
  </si>
  <si>
    <t>Marsel</t>
  </si>
  <si>
    <t>Hardy</t>
  </si>
  <si>
    <t>Macon</t>
  </si>
  <si>
    <t>67596612</t>
  </si>
  <si>
    <t>Cook</t>
  </si>
  <si>
    <t>67548875</t>
  </si>
  <si>
    <t>McMillan</t>
  </si>
  <si>
    <t>LaToyia</t>
  </si>
  <si>
    <t>Moskowitz</t>
  </si>
  <si>
    <t>67636369</t>
  </si>
  <si>
    <t>Wainer</t>
  </si>
  <si>
    <t>Fitzpatrick</t>
  </si>
  <si>
    <t>Strayhorn</t>
  </si>
  <si>
    <t>Wil</t>
  </si>
  <si>
    <t>67687711</t>
  </si>
  <si>
    <t>Corpuz</t>
  </si>
  <si>
    <t>Constant</t>
  </si>
  <si>
    <t>Cannon</t>
  </si>
  <si>
    <t>67691108</t>
  </si>
  <si>
    <t>67707348</t>
  </si>
  <si>
    <t>Rivera</t>
  </si>
  <si>
    <t>Luis</t>
  </si>
  <si>
    <t>Adrian</t>
  </si>
  <si>
    <t>67717189</t>
  </si>
  <si>
    <t>Lasko</t>
  </si>
  <si>
    <t>67719482</t>
  </si>
  <si>
    <t>Abrams</t>
  </si>
  <si>
    <t>67719492</t>
  </si>
  <si>
    <t>Snyder</t>
  </si>
  <si>
    <t>Sylvia</t>
  </si>
  <si>
    <t>67719496</t>
  </si>
  <si>
    <t>Sankey</t>
  </si>
  <si>
    <t>Ja'Net</t>
  </si>
  <si>
    <t>67719486</t>
  </si>
  <si>
    <t>67608022</t>
  </si>
  <si>
    <t>Crumrine</t>
  </si>
  <si>
    <t>Moy</t>
  </si>
  <si>
    <t>Petula</t>
  </si>
  <si>
    <t>67659965</t>
  </si>
  <si>
    <t>Wuest Espinosa</t>
  </si>
  <si>
    <t>67606457</t>
  </si>
  <si>
    <t>Mitchell</t>
  </si>
  <si>
    <t>Josefina</t>
  </si>
  <si>
    <t>Christman</t>
  </si>
  <si>
    <t>Kathleen</t>
  </si>
  <si>
    <t>Gorski</t>
  </si>
  <si>
    <t>Pat</t>
  </si>
  <si>
    <t>Laswell</t>
  </si>
  <si>
    <t>Dyer</t>
  </si>
  <si>
    <t>Onayemi</t>
  </si>
  <si>
    <t>Oladele</t>
  </si>
  <si>
    <t>67606212</t>
  </si>
  <si>
    <t>Bunton-Williams</t>
  </si>
  <si>
    <t>Tyra</t>
  </si>
  <si>
    <t>67518049</t>
  </si>
  <si>
    <t xml:space="preserve">Greene </t>
  </si>
  <si>
    <t xml:space="preserve">Cassandra </t>
  </si>
  <si>
    <t>67518060</t>
  </si>
  <si>
    <t>Wolsh</t>
  </si>
  <si>
    <t xml:space="preserve">Joseph (Joe) </t>
  </si>
  <si>
    <t>67658953</t>
  </si>
  <si>
    <t>stephens</t>
  </si>
  <si>
    <t>greg</t>
  </si>
  <si>
    <t>Workman</t>
  </si>
  <si>
    <t>Stephenson</t>
  </si>
  <si>
    <t>Bratasia</t>
  </si>
  <si>
    <t>Skyler</t>
  </si>
  <si>
    <t>67518054</t>
  </si>
  <si>
    <t>Budaszewski</t>
  </si>
  <si>
    <t>67658955</t>
  </si>
  <si>
    <t>zinn</t>
  </si>
  <si>
    <t xml:space="preserve">theresa </t>
  </si>
  <si>
    <t>67571794</t>
  </si>
  <si>
    <t>Mazyck</t>
  </si>
  <si>
    <t>Travis</t>
  </si>
  <si>
    <t>67518048</t>
  </si>
  <si>
    <t xml:space="preserve">Edgar </t>
  </si>
  <si>
    <t xml:space="preserve">Travoy </t>
  </si>
  <si>
    <t>67696248</t>
  </si>
  <si>
    <t>Abadam</t>
  </si>
  <si>
    <t>67696254</t>
  </si>
  <si>
    <t>Ennis</t>
  </si>
  <si>
    <t>67696257</t>
  </si>
  <si>
    <t>Porter</t>
  </si>
  <si>
    <t>67696258</t>
  </si>
  <si>
    <t>67689128</t>
  </si>
  <si>
    <t>Retel</t>
  </si>
  <si>
    <t>67696260</t>
  </si>
  <si>
    <t>Stallings</t>
  </si>
  <si>
    <t>67696261</t>
  </si>
  <si>
    <t>Hughes</t>
  </si>
  <si>
    <t>67696263</t>
  </si>
  <si>
    <t>Souders</t>
  </si>
  <si>
    <t>67696264</t>
  </si>
  <si>
    <t>Rountree</t>
  </si>
  <si>
    <t>67696266</t>
  </si>
  <si>
    <t>Earl</t>
  </si>
  <si>
    <t>67696267</t>
  </si>
  <si>
    <t>Pittenger</t>
  </si>
  <si>
    <t>Meg</t>
  </si>
  <si>
    <t>67696268</t>
  </si>
  <si>
    <t>67696269</t>
  </si>
  <si>
    <t>Cobb</t>
  </si>
  <si>
    <t>67696270</t>
  </si>
  <si>
    <t>Darryl</t>
  </si>
  <si>
    <t>67696271</t>
  </si>
  <si>
    <t>Cannady</t>
  </si>
  <si>
    <t>Keith</t>
  </si>
  <si>
    <t>67696272</t>
  </si>
  <si>
    <t>Adam</t>
  </si>
  <si>
    <t>67696275</t>
  </si>
  <si>
    <t>Furlo</t>
  </si>
  <si>
    <t>67696280</t>
  </si>
  <si>
    <t>Terry</t>
  </si>
  <si>
    <t>67696282</t>
  </si>
  <si>
    <t>Baronner</t>
  </si>
  <si>
    <t>67696284</t>
  </si>
  <si>
    <t>Luther</t>
  </si>
  <si>
    <t>67696285</t>
  </si>
  <si>
    <t>Buie</t>
  </si>
  <si>
    <t>67696286</t>
  </si>
  <si>
    <t>67696288</t>
  </si>
  <si>
    <t>67696292</t>
  </si>
  <si>
    <t>67696221</t>
  </si>
  <si>
    <t>Oxton</t>
  </si>
  <si>
    <t>Chad</t>
  </si>
  <si>
    <t>67696224</t>
  </si>
  <si>
    <t>Dong</t>
  </si>
  <si>
    <t>Ruochen</t>
  </si>
  <si>
    <t>67696227</t>
  </si>
  <si>
    <t>Colyer</t>
  </si>
  <si>
    <t>67696229</t>
  </si>
  <si>
    <t>Wyne</t>
  </si>
  <si>
    <t>67696231</t>
  </si>
  <si>
    <t>Braziel</t>
  </si>
  <si>
    <t>Grace</t>
  </si>
  <si>
    <t>67696232</t>
  </si>
  <si>
    <t>Dears</t>
  </si>
  <si>
    <t>67696235</t>
  </si>
  <si>
    <t>Mervine</t>
  </si>
  <si>
    <t>67696241</t>
  </si>
  <si>
    <t>Thimmes</t>
  </si>
  <si>
    <t>Jenna</t>
  </si>
  <si>
    <t>67696243</t>
  </si>
  <si>
    <t>Trimyer</t>
  </si>
  <si>
    <t>Deanna</t>
  </si>
  <si>
    <t>67696245</t>
  </si>
  <si>
    <t>Wolfe</t>
  </si>
  <si>
    <t>67696247</t>
  </si>
  <si>
    <t>Melvion</t>
  </si>
  <si>
    <t>Custis</t>
  </si>
  <si>
    <t>McKinley</t>
  </si>
  <si>
    <t>67620464</t>
  </si>
  <si>
    <t>Summerlin</t>
  </si>
  <si>
    <t>Shelly</t>
  </si>
  <si>
    <t>Linney</t>
  </si>
  <si>
    <t>Lomax</t>
  </si>
  <si>
    <t>67504780</t>
  </si>
  <si>
    <t xml:space="preserve">Hines </t>
  </si>
  <si>
    <t xml:space="preserve">La'Toya </t>
  </si>
  <si>
    <t>67673523</t>
  </si>
  <si>
    <t>Cooper</t>
  </si>
  <si>
    <t>Jacqueline</t>
  </si>
  <si>
    <t>67632168</t>
  </si>
  <si>
    <t>West</t>
  </si>
  <si>
    <t>LaVann</t>
  </si>
  <si>
    <t>67715221</t>
  </si>
  <si>
    <t xml:space="preserve">Palmer </t>
  </si>
  <si>
    <t xml:space="preserve">Robert </t>
  </si>
  <si>
    <t>67677643</t>
  </si>
  <si>
    <t>Dunbar</t>
  </si>
  <si>
    <t>Tiffaney</t>
  </si>
  <si>
    <t>67704205</t>
  </si>
  <si>
    <t>Jefferson</t>
  </si>
  <si>
    <t>Trevina</t>
  </si>
  <si>
    <t>67707869</t>
  </si>
  <si>
    <t>Levita</t>
  </si>
  <si>
    <t>67707871</t>
  </si>
  <si>
    <t>67707902</t>
  </si>
  <si>
    <t>Sparks</t>
  </si>
  <si>
    <t>Zoleka</t>
  </si>
  <si>
    <t>67707905</t>
  </si>
  <si>
    <t>Sharice</t>
  </si>
  <si>
    <t>Keosha</t>
  </si>
  <si>
    <t>67707907</t>
  </si>
  <si>
    <t>Moon</t>
  </si>
  <si>
    <t>Dedra</t>
  </si>
  <si>
    <t>67707908</t>
  </si>
  <si>
    <t>Varner</t>
  </si>
  <si>
    <t>Seko</t>
  </si>
  <si>
    <t>67707909</t>
  </si>
  <si>
    <t>Henderson</t>
  </si>
  <si>
    <t>67707910</t>
  </si>
  <si>
    <t>McQuilkin</t>
  </si>
  <si>
    <t>Brummell</t>
  </si>
  <si>
    <t>67707911</t>
  </si>
  <si>
    <t>Lorraine</t>
  </si>
  <si>
    <t>67707912</t>
  </si>
  <si>
    <t>Armstong</t>
  </si>
  <si>
    <t>67707913</t>
  </si>
  <si>
    <t>Holloway</t>
  </si>
  <si>
    <t>Myasia</t>
  </si>
  <si>
    <t>67707915</t>
  </si>
  <si>
    <t>Early</t>
  </si>
  <si>
    <t>Lemika</t>
  </si>
  <si>
    <t>67707916</t>
  </si>
  <si>
    <t>Maldonado</t>
  </si>
  <si>
    <t>67707917</t>
  </si>
  <si>
    <t>67707918</t>
  </si>
  <si>
    <t>Rice</t>
  </si>
  <si>
    <t>67707919</t>
  </si>
  <si>
    <t>Holmes</t>
  </si>
  <si>
    <t>Melinda</t>
  </si>
  <si>
    <t>67707920</t>
  </si>
  <si>
    <t>Epps</t>
  </si>
  <si>
    <t>LaShawna</t>
  </si>
  <si>
    <t>67707921</t>
  </si>
  <si>
    <t>67707923</t>
  </si>
  <si>
    <t>Ashburn</t>
  </si>
  <si>
    <t>Arleya</t>
  </si>
  <si>
    <t>67666237</t>
  </si>
  <si>
    <t>Antonio</t>
  </si>
  <si>
    <t>McCaulley</t>
  </si>
  <si>
    <t>67508416</t>
  </si>
  <si>
    <t>67508154</t>
  </si>
  <si>
    <t>Malachi</t>
  </si>
  <si>
    <t>Barksdale</t>
  </si>
  <si>
    <t>67691530</t>
  </si>
  <si>
    <t>Cressida</t>
  </si>
  <si>
    <t>67677825</t>
  </si>
  <si>
    <t>Ortiz</t>
  </si>
  <si>
    <t>Magdalys</t>
  </si>
  <si>
    <t>67540147</t>
  </si>
  <si>
    <t>Rawlison</t>
  </si>
  <si>
    <t>Julian</t>
  </si>
  <si>
    <t>67713718</t>
  </si>
  <si>
    <t>Assuncao</t>
  </si>
  <si>
    <t>Livia</t>
  </si>
  <si>
    <t>67712956</t>
  </si>
  <si>
    <t>Parrish</t>
  </si>
  <si>
    <t>67705653</t>
  </si>
  <si>
    <t>Stagg</t>
  </si>
  <si>
    <t>Marvin</t>
  </si>
  <si>
    <t>67633874</t>
  </si>
  <si>
    <t>Millner</t>
  </si>
  <si>
    <t>67627632</t>
  </si>
  <si>
    <t>Terri</t>
  </si>
  <si>
    <t>67501215</t>
  </si>
  <si>
    <t>67546490</t>
  </si>
  <si>
    <t>Keyshaun</t>
  </si>
  <si>
    <t>67595656</t>
  </si>
  <si>
    <t>Wilkes</t>
  </si>
  <si>
    <t>67691524</t>
  </si>
  <si>
    <t>67691526</t>
  </si>
  <si>
    <t>Stocks</t>
  </si>
  <si>
    <t>67677830</t>
  </si>
  <si>
    <t>Maduro</t>
  </si>
  <si>
    <t>Ralitsa</t>
  </si>
  <si>
    <t>67537100</t>
  </si>
  <si>
    <t>Ramsey</t>
  </si>
  <si>
    <t>Kristina</t>
  </si>
  <si>
    <t>67651401</t>
  </si>
  <si>
    <t>Edith</t>
  </si>
  <si>
    <t>67638338</t>
  </si>
  <si>
    <t>Spangler</t>
  </si>
  <si>
    <t>67499141</t>
  </si>
  <si>
    <t>Mueller</t>
  </si>
  <si>
    <t>Hilderbrand</t>
  </si>
  <si>
    <t>Auriely</t>
  </si>
  <si>
    <t>Kris</t>
  </si>
  <si>
    <t>Mathis</t>
  </si>
  <si>
    <t>Reed</t>
  </si>
  <si>
    <t>67530984</t>
  </si>
  <si>
    <t>Leigon</t>
  </si>
  <si>
    <t>Tyrone</t>
  </si>
  <si>
    <t>SHEARD</t>
  </si>
  <si>
    <t>SALLY</t>
  </si>
  <si>
    <t>Fremont-Gomez</t>
  </si>
  <si>
    <t>Regina</t>
  </si>
  <si>
    <t>Bing</t>
  </si>
  <si>
    <t>67634088</t>
  </si>
  <si>
    <t>Riccard</t>
  </si>
  <si>
    <t>Gillerlain</t>
  </si>
  <si>
    <t>Slater</t>
  </si>
  <si>
    <t>Damon</t>
  </si>
  <si>
    <t>Holmlin</t>
  </si>
  <si>
    <t>Rex</t>
  </si>
  <si>
    <t>67558664</t>
  </si>
  <si>
    <t>Song</t>
  </si>
  <si>
    <t>Marshal</t>
  </si>
  <si>
    <t>67507818</t>
  </si>
  <si>
    <t>Trish</t>
  </si>
  <si>
    <t>Paull</t>
  </si>
  <si>
    <t>67649702</t>
  </si>
  <si>
    <t>Patrina</t>
  </si>
  <si>
    <t>King</t>
  </si>
  <si>
    <t>Gates</t>
  </si>
  <si>
    <t>67492315</t>
  </si>
  <si>
    <t>Rasuli</t>
  </si>
  <si>
    <t>Ahmad Mudassir</t>
  </si>
  <si>
    <t>67656669</t>
  </si>
  <si>
    <t>Roose</t>
  </si>
  <si>
    <t>Lowery</t>
  </si>
  <si>
    <t>67685964</t>
  </si>
  <si>
    <t>Filer</t>
  </si>
  <si>
    <t xml:space="preserve">Elizabeth </t>
  </si>
  <si>
    <t>Cavazos</t>
  </si>
  <si>
    <t>Fludd</t>
  </si>
  <si>
    <t>Gregorakis</t>
  </si>
  <si>
    <t>Norbutus</t>
  </si>
  <si>
    <t>67674533</t>
  </si>
  <si>
    <t>Seth</t>
  </si>
  <si>
    <t>Welsh</t>
  </si>
  <si>
    <t>67492620</t>
  </si>
  <si>
    <t>Coffman</t>
  </si>
  <si>
    <t>67641913</t>
  </si>
  <si>
    <t>Eclou</t>
  </si>
  <si>
    <t>Emmanuel</t>
  </si>
  <si>
    <t>Montgomery</t>
  </si>
  <si>
    <t>Toca</t>
  </si>
  <si>
    <t>67674529</t>
  </si>
  <si>
    <t>LeShia</t>
  </si>
  <si>
    <t>Lamm</t>
  </si>
  <si>
    <t>Alicia</t>
  </si>
  <si>
    <t>Bussert</t>
  </si>
  <si>
    <t>MacDonnell</t>
  </si>
  <si>
    <t>Kaja</t>
  </si>
  <si>
    <t>67687722</t>
  </si>
  <si>
    <t>Tripp</t>
  </si>
  <si>
    <t>Bridges</t>
  </si>
  <si>
    <t>67565264</t>
  </si>
  <si>
    <t>McIntosh</t>
  </si>
  <si>
    <t>Caressa</t>
  </si>
  <si>
    <t>Yvette</t>
  </si>
  <si>
    <t>Pugh</t>
  </si>
  <si>
    <t>Tyree</t>
  </si>
  <si>
    <t>Donna</t>
  </si>
  <si>
    <t>Shirley</t>
  </si>
  <si>
    <t>67694430</t>
  </si>
  <si>
    <t>Maxine</t>
  </si>
  <si>
    <t>Bates</t>
  </si>
  <si>
    <t>Walton</t>
  </si>
  <si>
    <t>67485482</t>
  </si>
  <si>
    <t>Edmunds</t>
  </si>
  <si>
    <t>67683781</t>
  </si>
  <si>
    <t>Hartman</t>
  </si>
  <si>
    <t>67607064</t>
  </si>
  <si>
    <t>Restin</t>
  </si>
  <si>
    <t>Elligers</t>
  </si>
  <si>
    <t>Tehel</t>
  </si>
  <si>
    <t>67653041</t>
  </si>
  <si>
    <t>Geiser</t>
  </si>
  <si>
    <t>Erik</t>
  </si>
  <si>
    <t>Flohre</t>
  </si>
  <si>
    <t>Kay</t>
  </si>
  <si>
    <t>Astro</t>
  </si>
  <si>
    <t>67605572</t>
  </si>
  <si>
    <t>El</t>
  </si>
  <si>
    <t>Zarr</t>
  </si>
  <si>
    <t>Asha</t>
  </si>
  <si>
    <t>67671121</t>
  </si>
  <si>
    <t>McKeon</t>
  </si>
  <si>
    <t>Attama</t>
  </si>
  <si>
    <t>Tammy</t>
  </si>
  <si>
    <t>Byerley</t>
  </si>
  <si>
    <t>Riggs</t>
  </si>
  <si>
    <t>67569647</t>
  </si>
  <si>
    <t>Valenzuela</t>
  </si>
  <si>
    <t>Beatriz</t>
  </si>
  <si>
    <t>67551189</t>
  </si>
  <si>
    <t>Camye</t>
  </si>
  <si>
    <t>67550980</t>
  </si>
  <si>
    <t>67550860</t>
  </si>
  <si>
    <t>Brock-Gerald</t>
  </si>
  <si>
    <t>67583033</t>
  </si>
  <si>
    <t>Desiree</t>
  </si>
  <si>
    <t>Towler</t>
  </si>
  <si>
    <t>67550931</t>
  </si>
  <si>
    <t>67551005</t>
  </si>
  <si>
    <t>Trekita</t>
  </si>
  <si>
    <t>67551110</t>
  </si>
  <si>
    <t>Gerald</t>
  </si>
  <si>
    <t>Wilma</t>
  </si>
  <si>
    <t>67551124</t>
  </si>
  <si>
    <t>Boddie</t>
  </si>
  <si>
    <t>Donald</t>
  </si>
  <si>
    <t>67578356</t>
  </si>
  <si>
    <t>Lei</t>
  </si>
  <si>
    <t>Xiaoqin</t>
  </si>
  <si>
    <t>Madeline</t>
  </si>
  <si>
    <t>Mott</t>
  </si>
  <si>
    <t>Moody</t>
  </si>
  <si>
    <t>Willie</t>
  </si>
  <si>
    <t>A'Daye</t>
  </si>
  <si>
    <t>67699226</t>
  </si>
  <si>
    <t>Panares</t>
  </si>
  <si>
    <t>Charmaine</t>
  </si>
  <si>
    <t>Wingate</t>
  </si>
  <si>
    <t>Charlton</t>
  </si>
  <si>
    <t>67669218</t>
  </si>
  <si>
    <t>67699157</t>
  </si>
  <si>
    <t>Ewing</t>
  </si>
  <si>
    <t>Kasaundra</t>
  </si>
  <si>
    <t>67674439</t>
  </si>
  <si>
    <t>Buyalos</t>
  </si>
  <si>
    <t>67498157</t>
  </si>
  <si>
    <t>Smart</t>
  </si>
  <si>
    <t>Clements</t>
  </si>
  <si>
    <t>Eppolito</t>
  </si>
  <si>
    <t>Dominic</t>
  </si>
  <si>
    <t>Hadley</t>
  </si>
  <si>
    <t>67676582</t>
  </si>
  <si>
    <t>Fenner</t>
  </si>
  <si>
    <t>Eugene</t>
  </si>
  <si>
    <t>67676584</t>
  </si>
  <si>
    <t>Kim</t>
  </si>
  <si>
    <t>Nichols</t>
  </si>
  <si>
    <t>67571014</t>
  </si>
  <si>
    <t>Sweeeney</t>
  </si>
  <si>
    <t>Connor</t>
  </si>
  <si>
    <t>Kuppers</t>
  </si>
  <si>
    <t>67676592</t>
  </si>
  <si>
    <t>Grunkemeyer</t>
  </si>
  <si>
    <t>Cloud</t>
  </si>
  <si>
    <t>Carolyn</t>
  </si>
  <si>
    <t>Lazaro</t>
  </si>
  <si>
    <t>67687470</t>
  </si>
  <si>
    <t>Kacie</t>
  </si>
  <si>
    <t>67726899</t>
  </si>
  <si>
    <t>67676580</t>
  </si>
  <si>
    <t>Funk</t>
  </si>
  <si>
    <t>Camilla</t>
  </si>
  <si>
    <t>67727303</t>
  </si>
  <si>
    <t>Feldl</t>
  </si>
  <si>
    <t>Cesvette</t>
  </si>
  <si>
    <t>Dianne</t>
  </si>
  <si>
    <t>Lankford</t>
  </si>
  <si>
    <t>67729343</t>
  </si>
  <si>
    <t>Bonney-Dixon</t>
  </si>
  <si>
    <t>Gloria</t>
  </si>
  <si>
    <t>Jennings</t>
  </si>
  <si>
    <t>Claiborne</t>
  </si>
  <si>
    <t>Lynne</t>
  </si>
  <si>
    <t>67660875</t>
  </si>
  <si>
    <t>Crutchfield</t>
  </si>
  <si>
    <t>Amir</t>
  </si>
  <si>
    <t>Galloway</t>
  </si>
  <si>
    <t>Emmanuell</t>
  </si>
  <si>
    <t>67709430</t>
  </si>
  <si>
    <t>Bean</t>
  </si>
  <si>
    <t>Summer</t>
  </si>
  <si>
    <t>67708654</t>
  </si>
  <si>
    <t>Mathews</t>
  </si>
  <si>
    <t>67708999</t>
  </si>
  <si>
    <t>Fieldings</t>
  </si>
  <si>
    <t>67708649</t>
  </si>
  <si>
    <t>Kovach</t>
  </si>
  <si>
    <t>67708700</t>
  </si>
  <si>
    <t>Banks</t>
  </si>
  <si>
    <t>Rosa</t>
  </si>
  <si>
    <t>67708715</t>
  </si>
  <si>
    <t>Ashton</t>
  </si>
  <si>
    <t>67706361</t>
  </si>
  <si>
    <t>Winters-Rodgers</t>
  </si>
  <si>
    <t xml:space="preserve">Nicole </t>
  </si>
  <si>
    <t>67725428</t>
  </si>
  <si>
    <t>LaBastille</t>
  </si>
  <si>
    <t>Sophie</t>
  </si>
  <si>
    <t>67615639</t>
  </si>
  <si>
    <t>schubert</t>
  </si>
  <si>
    <t>steve</t>
  </si>
  <si>
    <t>67709421</t>
  </si>
  <si>
    <t>Bargas</t>
  </si>
  <si>
    <t>67673914</t>
  </si>
  <si>
    <t>Claude</t>
  </si>
  <si>
    <t>67565915</t>
  </si>
  <si>
    <t>Wilhelm</t>
  </si>
  <si>
    <t>Shaylyn</t>
  </si>
  <si>
    <t>Butts</t>
  </si>
  <si>
    <t>Janice</t>
  </si>
  <si>
    <t>67708984</t>
  </si>
  <si>
    <t>Giles</t>
  </si>
  <si>
    <t>Kimberly</t>
  </si>
  <si>
    <t>Olson-Bucheister</t>
  </si>
  <si>
    <t>Kristi</t>
  </si>
  <si>
    <t>Bentley</t>
  </si>
  <si>
    <t>Jocelyn</t>
  </si>
  <si>
    <t>Bright</t>
  </si>
  <si>
    <t>Francine</t>
  </si>
  <si>
    <t>67684138</t>
  </si>
  <si>
    <t>FAJARDO</t>
  </si>
  <si>
    <t>BIEN MIGUEL</t>
  </si>
  <si>
    <t>67565907</t>
  </si>
  <si>
    <t>Gargaro</t>
  </si>
  <si>
    <t>67614051</t>
  </si>
  <si>
    <t>Jefferson-Kovitch</t>
  </si>
  <si>
    <t>Sabriya</t>
  </si>
  <si>
    <t>Godwin</t>
  </si>
  <si>
    <t>67626777</t>
  </si>
  <si>
    <t>Yuhasz</t>
  </si>
  <si>
    <t>Piol</t>
  </si>
  <si>
    <t>Analisa</t>
  </si>
  <si>
    <t>67566500</t>
  </si>
  <si>
    <t>Langford</t>
  </si>
  <si>
    <t>Sharmeka</t>
  </si>
  <si>
    <t>67566793</t>
  </si>
  <si>
    <t>Kirkham</t>
  </si>
  <si>
    <t>Jonathon</t>
  </si>
  <si>
    <t>67659998</t>
  </si>
  <si>
    <t>Lewis-Howard</t>
  </si>
  <si>
    <t>Abano</t>
  </si>
  <si>
    <t>Charina</t>
  </si>
  <si>
    <t>Maribeth</t>
  </si>
  <si>
    <t>67649954</t>
  </si>
  <si>
    <t>Skiff</t>
  </si>
  <si>
    <t>Mackenzie</t>
  </si>
  <si>
    <t>67708642</t>
  </si>
  <si>
    <t>Vi</t>
  </si>
  <si>
    <t>67708647</t>
  </si>
  <si>
    <t>Zettel</t>
  </si>
  <si>
    <t>67708650</t>
  </si>
  <si>
    <t>Morrobel</t>
  </si>
  <si>
    <t>67708652</t>
  </si>
  <si>
    <t>Alvaranga</t>
  </si>
  <si>
    <t>Azalea</t>
  </si>
  <si>
    <t>67708686</t>
  </si>
  <si>
    <t>Conti</t>
  </si>
  <si>
    <t>67708922</t>
  </si>
  <si>
    <t>Kiara</t>
  </si>
  <si>
    <t>67708923</t>
  </si>
  <si>
    <t>Maloney</t>
  </si>
  <si>
    <t xml:space="preserve">Serena </t>
  </si>
  <si>
    <t>67563902</t>
  </si>
  <si>
    <t>Fincham</t>
  </si>
  <si>
    <t>Barbar</t>
  </si>
  <si>
    <t>Asma</t>
  </si>
  <si>
    <t>67712204</t>
  </si>
  <si>
    <t>Jermaine</t>
  </si>
  <si>
    <t>Eulanda</t>
  </si>
  <si>
    <t>Ashby</t>
  </si>
  <si>
    <t>Carlton</t>
  </si>
  <si>
    <t>67703993</t>
  </si>
  <si>
    <t>McCann</t>
  </si>
  <si>
    <t>67712207</t>
  </si>
  <si>
    <t>Cuffee</t>
  </si>
  <si>
    <t>Shawnda</t>
  </si>
  <si>
    <t>Yettah</t>
  </si>
  <si>
    <t>Hollier</t>
  </si>
  <si>
    <t>Vernetta</t>
  </si>
  <si>
    <t>Zapata</t>
  </si>
  <si>
    <t>Ramon</t>
  </si>
  <si>
    <t>67560835</t>
  </si>
  <si>
    <t>Colter</t>
  </si>
  <si>
    <t xml:space="preserve">Nathaniel </t>
  </si>
  <si>
    <t>67569984</t>
  </si>
  <si>
    <t>Preston</t>
  </si>
  <si>
    <t>Tamatha</t>
  </si>
  <si>
    <t>67533116</t>
  </si>
  <si>
    <t>Ford-Dean</t>
  </si>
  <si>
    <t>Skyles</t>
  </si>
  <si>
    <t>Jamar</t>
  </si>
  <si>
    <t>67595649</t>
  </si>
  <si>
    <t>Seymour</t>
  </si>
  <si>
    <t>67629690</t>
  </si>
  <si>
    <t>Jeter</t>
  </si>
  <si>
    <t>Richelle</t>
  </si>
  <si>
    <t>Brodie</t>
  </si>
  <si>
    <t>Blim</t>
  </si>
  <si>
    <t>Julie</t>
  </si>
  <si>
    <t>CATON</t>
  </si>
  <si>
    <t>JOHN</t>
  </si>
  <si>
    <t>Deloatch-Moses</t>
  </si>
  <si>
    <t>Karlins</t>
  </si>
  <si>
    <t>Kinlaw</t>
  </si>
  <si>
    <t>Black, Jr.</t>
  </si>
  <si>
    <t>Roberts</t>
  </si>
  <si>
    <t>Gary</t>
  </si>
  <si>
    <t>67708258</t>
  </si>
  <si>
    <t>Sherwood</t>
  </si>
  <si>
    <t>67708259</t>
  </si>
  <si>
    <t>Bouldin</t>
  </si>
  <si>
    <t>Malone</t>
  </si>
  <si>
    <t>Patricia Ann</t>
  </si>
  <si>
    <t>67702343</t>
  </si>
  <si>
    <t>Jill</t>
  </si>
  <si>
    <t>67714419</t>
  </si>
  <si>
    <t>Ward</t>
  </si>
  <si>
    <t>67715062</t>
  </si>
  <si>
    <t>Lym</t>
  </si>
  <si>
    <t>Nathalie</t>
  </si>
  <si>
    <t>67697303</t>
  </si>
  <si>
    <t>Silver</t>
  </si>
  <si>
    <t>Alexis</t>
  </si>
  <si>
    <t>Manolov</t>
  </si>
  <si>
    <t>67702068</t>
  </si>
  <si>
    <t>Towanda</t>
  </si>
  <si>
    <t>Hernandez</t>
  </si>
  <si>
    <t>67689032</t>
  </si>
  <si>
    <t>Griffin</t>
  </si>
  <si>
    <t>Robyn</t>
  </si>
  <si>
    <t>67658588</t>
  </si>
  <si>
    <t>Esenberg</t>
  </si>
  <si>
    <t>Mills</t>
  </si>
  <si>
    <t>Ethel</t>
  </si>
  <si>
    <t>67508606</t>
  </si>
  <si>
    <t>Griffen</t>
  </si>
  <si>
    <t>67544935</t>
  </si>
  <si>
    <t>Legato</t>
  </si>
  <si>
    <t>67724055</t>
  </si>
  <si>
    <t>Bosques</t>
  </si>
  <si>
    <t>67723617</t>
  </si>
  <si>
    <t>Spain</t>
  </si>
  <si>
    <t>67702555</t>
  </si>
  <si>
    <t>Rodriguez</t>
  </si>
  <si>
    <t>Struebing</t>
  </si>
  <si>
    <t>Rodrigues</t>
  </si>
  <si>
    <t>Neil</t>
  </si>
  <si>
    <t>R. Vernelle</t>
  </si>
  <si>
    <t>67552778</t>
  </si>
  <si>
    <t>Her</t>
  </si>
  <si>
    <t>Reyes</t>
  </si>
  <si>
    <t>67681370</t>
  </si>
  <si>
    <t>Tejada</t>
  </si>
  <si>
    <t>Boonsirisermsook</t>
  </si>
  <si>
    <t>Kittima</t>
  </si>
  <si>
    <t>67549237</t>
  </si>
  <si>
    <t>Sven-Marie</t>
  </si>
  <si>
    <t>67508435</t>
  </si>
  <si>
    <t>Means</t>
  </si>
  <si>
    <t>Shaun</t>
  </si>
  <si>
    <t>Phillips</t>
  </si>
  <si>
    <t>McGlone</t>
  </si>
  <si>
    <t>Evora</t>
  </si>
  <si>
    <t>67696932</t>
  </si>
  <si>
    <t>Corace</t>
  </si>
  <si>
    <t>Albright</t>
  </si>
  <si>
    <t>67585073</t>
  </si>
  <si>
    <t>Fosket</t>
  </si>
  <si>
    <t>Bill</t>
  </si>
  <si>
    <t>67603287</t>
  </si>
  <si>
    <t>67618193</t>
  </si>
  <si>
    <t>Caverly</t>
  </si>
  <si>
    <t>Dylan</t>
  </si>
  <si>
    <t>67636984</t>
  </si>
  <si>
    <t>Stevick</t>
  </si>
  <si>
    <t>Dale</t>
  </si>
  <si>
    <t>Gantley</t>
  </si>
  <si>
    <t>Veronica</t>
  </si>
  <si>
    <t>67585072</t>
  </si>
  <si>
    <t>Maxfield</t>
  </si>
  <si>
    <t>Alcorn</t>
  </si>
  <si>
    <t>Myra</t>
  </si>
  <si>
    <t>67532783</t>
  </si>
  <si>
    <t>Adderley</t>
  </si>
  <si>
    <t>Rama</t>
  </si>
  <si>
    <t>Willke</t>
  </si>
  <si>
    <t>Fielder</t>
  </si>
  <si>
    <t>67719629</t>
  </si>
  <si>
    <t>Fiebrandt</t>
  </si>
  <si>
    <t>Caroline</t>
  </si>
  <si>
    <t>67696918</t>
  </si>
  <si>
    <t>Reisinger</t>
  </si>
  <si>
    <t>67696924</t>
  </si>
  <si>
    <t>Cristina</t>
  </si>
  <si>
    <t>67670013</t>
  </si>
  <si>
    <t>Walawender</t>
  </si>
  <si>
    <t>Jeremiah</t>
  </si>
  <si>
    <t>67696929</t>
  </si>
  <si>
    <t>Armour</t>
  </si>
  <si>
    <t>Abriel</t>
  </si>
  <si>
    <t>67650265</t>
  </si>
  <si>
    <t>Booker</t>
  </si>
  <si>
    <t>Club Join Date</t>
  </si>
  <si>
    <t>Member ID</t>
  </si>
  <si>
    <t>Last Name</t>
  </si>
  <si>
    <t>First Name</t>
  </si>
  <si>
    <t>Is Pathways Enrolled</t>
  </si>
  <si>
    <t>Club</t>
  </si>
  <si>
    <t>Award</t>
  </si>
  <si>
    <t>Date</t>
  </si>
  <si>
    <t>Member</t>
  </si>
  <si>
    <t>Name</t>
  </si>
  <si>
    <t>Area 11 Total</t>
  </si>
  <si>
    <t>Area 12 Total</t>
  </si>
  <si>
    <t>Area 14 Total</t>
  </si>
  <si>
    <t>Area 18 Total</t>
  </si>
  <si>
    <t>Division A Total</t>
  </si>
  <si>
    <t>Area 27 Total</t>
  </si>
  <si>
    <t>Division B Total</t>
  </si>
  <si>
    <t>Area 26 Total</t>
  </si>
  <si>
    <t>Area 25 Total</t>
  </si>
  <si>
    <t>Area 24 Total</t>
  </si>
  <si>
    <t>Area 23 Total</t>
  </si>
  <si>
    <t>Area 22 Total</t>
  </si>
  <si>
    <t>Area 21 Total</t>
  </si>
  <si>
    <t>Area 46 Total</t>
  </si>
  <si>
    <t>Division D Total</t>
  </si>
  <si>
    <t>Area 45 Total</t>
  </si>
  <si>
    <t>Area 44 Total</t>
  </si>
  <si>
    <t>Area 43 Total</t>
  </si>
  <si>
    <t>Area 42 Total</t>
  </si>
  <si>
    <t>Area 41 Total</t>
  </si>
  <si>
    <t>Enroll</t>
  </si>
  <si>
    <t>Club Total</t>
  </si>
  <si>
    <t xml:space="preserve"> Club Total</t>
  </si>
  <si>
    <t xml:space="preserve"> Area Total</t>
  </si>
  <si>
    <t xml:space="preserve"> Division Total</t>
  </si>
  <si>
    <t xml:space="preserve"> District Total</t>
  </si>
  <si>
    <t>District 66 Education Summary</t>
  </si>
  <si>
    <t>Active Clubs</t>
  </si>
  <si>
    <t>Description</t>
  </si>
  <si>
    <t>Total Awards</t>
  </si>
  <si>
    <t>Member Award %</t>
  </si>
  <si>
    <t>Clubs with No Awards</t>
  </si>
  <si>
    <t>Location</t>
  </si>
  <si>
    <t>Unique Member Total</t>
  </si>
  <si>
    <t>CB-00595720</t>
  </si>
  <si>
    <t>CB-02257779</t>
  </si>
  <si>
    <t>CB-00000686</t>
  </si>
  <si>
    <t>CB-02823338</t>
  </si>
  <si>
    <t>Monthly Goal</t>
  </si>
  <si>
    <t>Annual Goal</t>
  </si>
  <si>
    <t>Division A Pathways Participation</t>
  </si>
  <si>
    <t>Division B Pathways Participation</t>
  </si>
  <si>
    <t>Division D Pathways Participation</t>
  </si>
  <si>
    <t>District Pathways Participation</t>
  </si>
  <si>
    <t>Enrolled</t>
  </si>
  <si>
    <t>Members</t>
  </si>
  <si>
    <t>District 66 Membership Development Plan (MDP) Summary</t>
  </si>
  <si>
    <t>Division A MDP Participation</t>
  </si>
  <si>
    <t>Division B MDP Participation</t>
  </si>
  <si>
    <t>Division D MDP Participation</t>
  </si>
  <si>
    <t>District MDP Participation</t>
  </si>
  <si>
    <t>HAS MDP</t>
  </si>
  <si>
    <t>Participating</t>
  </si>
  <si>
    <t>Participate</t>
  </si>
  <si>
    <t>Pres</t>
  </si>
  <si>
    <t>VPE</t>
  </si>
  <si>
    <t>VPM</t>
  </si>
  <si>
    <t>VPPR</t>
  </si>
  <si>
    <t>Sec</t>
  </si>
  <si>
    <t>Treas</t>
  </si>
  <si>
    <t>SAA</t>
  </si>
  <si>
    <t>Total</t>
  </si>
  <si>
    <t>CB-00003822</t>
  </si>
  <si>
    <t>CB-00007324</t>
  </si>
  <si>
    <t>CB-00000620</t>
  </si>
  <si>
    <t>CB-00003351</t>
  </si>
  <si>
    <t>CB-07648734</t>
  </si>
  <si>
    <t>CB-28675653</t>
  </si>
  <si>
    <t>CB-00000562</t>
  </si>
  <si>
    <t>CB-00000926</t>
  </si>
  <si>
    <t>CB-00001514</t>
  </si>
  <si>
    <t>CB-00003305</t>
  </si>
  <si>
    <t>CB-00007537</t>
  </si>
  <si>
    <t>CB-00008976</t>
  </si>
  <si>
    <t>CB-00594729</t>
  </si>
  <si>
    <t>CB-00787701</t>
  </si>
  <si>
    <t>CB-01188255</t>
  </si>
  <si>
    <t>CB-00001011</t>
  </si>
  <si>
    <t>CB-28677060</t>
  </si>
  <si>
    <t>CB-05315409</t>
  </si>
  <si>
    <t>CB-06614272</t>
  </si>
  <si>
    <t>CB-00005688</t>
  </si>
  <si>
    <t>CB-07026339</t>
  </si>
  <si>
    <t>CB-00003167</t>
  </si>
  <si>
    <t>CB-00001397</t>
  </si>
  <si>
    <t>CB-00002661</t>
  </si>
  <si>
    <t>CB-00009166</t>
  </si>
  <si>
    <t>CB-03207758</t>
  </si>
  <si>
    <t>CB-00649145</t>
  </si>
  <si>
    <t>CB-04667521</t>
  </si>
  <si>
    <t>CB-04089807</t>
  </si>
  <si>
    <t>CB-01377996</t>
  </si>
  <si>
    <t>CB-01063172</t>
  </si>
  <si>
    <t>CB-03790354</t>
  </si>
  <si>
    <t>CB-07227826</t>
  </si>
  <si>
    <t>CB-07928136</t>
  </si>
  <si>
    <t>CB-00001482</t>
  </si>
  <si>
    <t>CB-07788523</t>
  </si>
  <si>
    <t>CB-28675724</t>
  </si>
  <si>
    <t>CB-00000243</t>
  </si>
  <si>
    <t>CB-00007954</t>
  </si>
  <si>
    <t>CB-00009134</t>
  </si>
  <si>
    <t>CB-00009202</t>
  </si>
  <si>
    <t>CB-00009425</t>
  </si>
  <si>
    <t>CB-00694869</t>
  </si>
  <si>
    <t>CB-28675785</t>
  </si>
  <si>
    <t>CB-28675831</t>
  </si>
  <si>
    <t>Capital One Bank Tech</t>
  </si>
  <si>
    <t>CB-00855854</t>
  </si>
  <si>
    <t>CB-00857247</t>
  </si>
  <si>
    <t>CB-01098578</t>
  </si>
  <si>
    <t>CB-01674369</t>
  </si>
  <si>
    <t>CB-05409456</t>
  </si>
  <si>
    <t>CB-07403584</t>
  </si>
  <si>
    <t>CB-28677475</t>
  </si>
  <si>
    <t>CB-00003386</t>
  </si>
  <si>
    <t>CB-00005037</t>
  </si>
  <si>
    <t>CB-00005099</t>
  </si>
  <si>
    <t>CB-00005746</t>
  </si>
  <si>
    <t>CB-00006956</t>
  </si>
  <si>
    <t>CB-00007013</t>
  </si>
  <si>
    <t>CB-28677336</t>
  </si>
  <si>
    <t>CB-00000771</t>
  </si>
  <si>
    <t>CB-00008089</t>
  </si>
  <si>
    <t>CB-00008413</t>
  </si>
  <si>
    <t>CB-01847885</t>
  </si>
  <si>
    <t>CB-00002220</t>
  </si>
  <si>
    <t>CB-00002619</t>
  </si>
  <si>
    <t>CB-00736086</t>
  </si>
  <si>
    <t>Spear &amp;amp; Gear Toastmasters Club</t>
  </si>
  <si>
    <t>CB-07768632</t>
  </si>
  <si>
    <t>CB-07798217</t>
  </si>
  <si>
    <t>CB-07968949</t>
  </si>
  <si>
    <t>CB-06754196</t>
  </si>
  <si>
    <t>CB-00002674</t>
  </si>
  <si>
    <t>CB-00003267</t>
  </si>
  <si>
    <t>CB-00009041</t>
  </si>
  <si>
    <t>CB-00960968</t>
  </si>
  <si>
    <t>CB-01537421</t>
  </si>
  <si>
    <t>CB-01827442</t>
  </si>
  <si>
    <t>CB-07336310</t>
  </si>
  <si>
    <t>Super 7 Clubs</t>
  </si>
  <si>
    <t>Division A SLI Training Totals</t>
  </si>
  <si>
    <t>Division B SLI Training Totals</t>
  </si>
  <si>
    <t>District 66 Club Officer Training Goal</t>
  </si>
  <si>
    <t>Super 7</t>
  </si>
  <si>
    <t>All 7 Officers Trained</t>
  </si>
  <si>
    <t>Division D SLI Training Totals</t>
  </si>
  <si>
    <t>District 66 SLITtraining Totals</t>
  </si>
  <si>
    <t>SLI %</t>
  </si>
  <si>
    <t>Club ID</t>
  </si>
  <si>
    <t>Completed</t>
  </si>
  <si>
    <t>District</t>
  </si>
  <si>
    <t>District Success Plan Completed</t>
  </si>
  <si>
    <t>Area Success Plan</t>
  </si>
  <si>
    <t>Division Success Plan</t>
  </si>
  <si>
    <t>District 66 Success Plan Totals</t>
  </si>
  <si>
    <t>SLI Training Shortfall</t>
  </si>
  <si>
    <t xml:space="preserve">D </t>
  </si>
  <si>
    <t>Goals</t>
  </si>
  <si>
    <t>Average of 8 Education Awards Per Club and 50% of Club Members Earning At Least 1 Award</t>
  </si>
  <si>
    <t>80% of all Clubs to have a CSP</t>
  </si>
  <si>
    <t>*District Goals</t>
  </si>
  <si>
    <t xml:space="preserve"> Together, WE are Unstoppable</t>
  </si>
  <si>
    <t>100% Enrollment</t>
  </si>
  <si>
    <t>2024-2025 District 66 Metrics Summary</t>
  </si>
  <si>
    <t>Pathways</t>
  </si>
  <si>
    <t>Division A Renewals</t>
  </si>
  <si>
    <t>Division B Renewals</t>
  </si>
  <si>
    <t>Division D Renewals</t>
  </si>
  <si>
    <t>Total District Renewals</t>
  </si>
  <si>
    <t>Division A New Members</t>
  </si>
  <si>
    <t>Division B New Members</t>
  </si>
  <si>
    <t>Division D New Members</t>
  </si>
  <si>
    <t>Total District New Members</t>
  </si>
  <si>
    <t>Division A Paid Clubs</t>
  </si>
  <si>
    <t>Division B Paid Clubs</t>
  </si>
  <si>
    <t>Division D Paid Clubs</t>
  </si>
  <si>
    <t>Base</t>
  </si>
  <si>
    <t>Base Paid</t>
  </si>
  <si>
    <t>October Paid</t>
  </si>
  <si>
    <t>Change</t>
  </si>
  <si>
    <t>April Paid</t>
  </si>
  <si>
    <t>Total District Paid Clubs</t>
  </si>
  <si>
    <t>Area Total</t>
  </si>
  <si>
    <t>April '25 Renewals</t>
  </si>
  <si>
    <t>October '24 Renewals</t>
  </si>
  <si>
    <t>Base Paid Clubs</t>
  </si>
  <si>
    <t>Div D Total</t>
  </si>
  <si>
    <t>District 66 Paid Clubs Goal Goal</t>
  </si>
  <si>
    <t>+17'</t>
  </si>
  <si>
    <t>October Change</t>
  </si>
  <si>
    <t>April Change</t>
  </si>
  <si>
    <t>Total Change</t>
  </si>
  <si>
    <t>District Goal</t>
  </si>
  <si>
    <t>District 66 Membership and Pathways Summary</t>
  </si>
  <si>
    <t>Participation</t>
  </si>
  <si>
    <t>8% net increase</t>
  </si>
  <si>
    <t>Current</t>
  </si>
  <si>
    <t>WLI %</t>
  </si>
  <si>
    <t>Division A WLI Training Totals</t>
  </si>
  <si>
    <t>Division B WLI Training Totals</t>
  </si>
  <si>
    <t>Division D WLI Training Totals</t>
  </si>
  <si>
    <t>District 66 WLI Ttraining Totals</t>
  </si>
  <si>
    <t>WLI Training Shortfall</t>
  </si>
  <si>
    <t>District 66 Summer Club Officer Training Summary</t>
  </si>
  <si>
    <t>District 66 Winter Club Officer Training Summary</t>
  </si>
  <si>
    <t>District 66 Success Plan Summary</t>
  </si>
  <si>
    <t>Div A Success Plan Totals</t>
  </si>
  <si>
    <t>Div B Success Plan Totals</t>
  </si>
  <si>
    <t>Div D Success Plan Totals</t>
  </si>
  <si>
    <t>District Success Plan Goal</t>
  </si>
  <si>
    <t>District 66 Paid Clubs Summary</t>
  </si>
  <si>
    <t>D66 Education Achievements</t>
  </si>
  <si>
    <t>EC3</t>
  </si>
  <si>
    <t>07/08/2024</t>
  </si>
  <si>
    <t>Charlottesville</t>
  </si>
  <si>
    <t>PWMENTORPGM</t>
  </si>
  <si>
    <t>07/01/2024</t>
  </si>
  <si>
    <t>Joyce Laswell, VC3</t>
  </si>
  <si>
    <t>Virginia Beach</t>
  </si>
  <si>
    <t>SR4</t>
  </si>
  <si>
    <t>07/18/2024</t>
  </si>
  <si>
    <t>Robin C. Jenkins, DTM</t>
  </si>
  <si>
    <t>Richmond</t>
  </si>
  <si>
    <t>PM1</t>
  </si>
  <si>
    <t>Steven M. Brown, PM1</t>
  </si>
  <si>
    <t>Rocky Mount</t>
  </si>
  <si>
    <t>PM5</t>
  </si>
  <si>
    <t>07/02/2024</t>
  </si>
  <si>
    <t>Gayle Turner, Jr., PM5</t>
  </si>
  <si>
    <t>EH2</t>
  </si>
  <si>
    <t>Michael Richards, DTM</t>
  </si>
  <si>
    <t>TC4</t>
  </si>
  <si>
    <t>07/16/2024</t>
  </si>
  <si>
    <t>Ibironke O. Lawal, TC4</t>
  </si>
  <si>
    <t>DL4</t>
  </si>
  <si>
    <t>Priscilla Clayborne, DL5</t>
  </si>
  <si>
    <t>DL5</t>
  </si>
  <si>
    <t>TC1</t>
  </si>
  <si>
    <t>Angela M. Johnson, TC1</t>
  </si>
  <si>
    <t>Andrea Chase, DL5</t>
  </si>
  <si>
    <t>EC4</t>
  </si>
  <si>
    <t>07/23/2024</t>
  </si>
  <si>
    <t>Doretha Pair, EC4</t>
  </si>
  <si>
    <t>LaTaunia N. Crockett, DL5</t>
  </si>
  <si>
    <t>SR2</t>
  </si>
  <si>
    <t>07/25/2024</t>
  </si>
  <si>
    <t>Jason Desler, SR3</t>
  </si>
  <si>
    <t>Harrisonburg</t>
  </si>
  <si>
    <t>SR3</t>
  </si>
  <si>
    <t>IP1</t>
  </si>
  <si>
    <t>07/10/2024</t>
  </si>
  <si>
    <t>Michelle Willke, DTM</t>
  </si>
  <si>
    <t>DTM</t>
  </si>
  <si>
    <t>67585072 - Name unavailable</t>
  </si>
  <si>
    <t>DL1</t>
  </si>
  <si>
    <t>Angela C. Coburg, DL1</t>
  </si>
  <si>
    <t>LD1</t>
  </si>
  <si>
    <t>07/24/2024</t>
  </si>
  <si>
    <t>Megan Miller, LD1</t>
  </si>
  <si>
    <t>SR1</t>
  </si>
  <si>
    <t>07/11/2024</t>
  </si>
  <si>
    <t>Melissa Parks, SR1</t>
  </si>
  <si>
    <t>VC1</t>
  </si>
  <si>
    <t>Loretta Macenka, DTM</t>
  </si>
  <si>
    <t>LD5</t>
  </si>
  <si>
    <t>Ellen Viles, LD5</t>
  </si>
  <si>
    <t>Pamela A. Parker-White, DTM</t>
  </si>
  <si>
    <t>Blacksburg</t>
  </si>
  <si>
    <t>PI1</t>
  </si>
  <si>
    <t>Carla R. Davis, PI2</t>
  </si>
  <si>
    <t>Glen Allen</t>
  </si>
  <si>
    <t>PI2</t>
  </si>
  <si>
    <t>Lynchburg</t>
  </si>
  <si>
    <t>Danville</t>
  </si>
  <si>
    <t>CB-00005366</t>
  </si>
  <si>
    <t>Roanoke Downtown Club</t>
  </si>
  <si>
    <t>Petersburg</t>
  </si>
  <si>
    <t>Chesterfield</t>
  </si>
  <si>
    <t>North Chesterfield</t>
  </si>
  <si>
    <t>Midlothian</t>
  </si>
  <si>
    <t>Warsaw</t>
  </si>
  <si>
    <t>Norfolk</t>
  </si>
  <si>
    <t>Portsmouth</t>
  </si>
  <si>
    <t>Monica Custis, DTM</t>
  </si>
  <si>
    <t>Chesapeake</t>
  </si>
  <si>
    <t>Williamsburg</t>
  </si>
  <si>
    <t>Newport News</t>
  </si>
  <si>
    <t>Hampton</t>
  </si>
  <si>
    <t>Div A Education Awards</t>
  </si>
  <si>
    <t>Div B Education Awards</t>
  </si>
  <si>
    <t>Div D Education Awards</t>
  </si>
  <si>
    <t>Total D66 Education Awards</t>
  </si>
  <si>
    <t>11</t>
  </si>
  <si>
    <t>2022-08-01</t>
  </si>
  <si>
    <t>2024-04-01</t>
  </si>
  <si>
    <t>2024-03-01</t>
  </si>
  <si>
    <t>2019-10-01</t>
  </si>
  <si>
    <t>2014-08-01</t>
  </si>
  <si>
    <t>04164874</t>
  </si>
  <si>
    <t>2016-04-01</t>
  </si>
  <si>
    <t>05429675</t>
  </si>
  <si>
    <t>2017-07-01</t>
  </si>
  <si>
    <t>06621338</t>
  </si>
  <si>
    <t>2017-10-01</t>
  </si>
  <si>
    <t>06712776</t>
  </si>
  <si>
    <t>2021-03-01</t>
  </si>
  <si>
    <t>07867202</t>
  </si>
  <si>
    <t>07867207</t>
  </si>
  <si>
    <t>07873977</t>
  </si>
  <si>
    <t>2023-08-01</t>
  </si>
  <si>
    <t>2024-02-01</t>
  </si>
  <si>
    <t>2022-10-01</t>
  </si>
  <si>
    <t>2022-11-01</t>
  </si>
  <si>
    <t>2023-06-01</t>
  </si>
  <si>
    <t>2024-06-01</t>
  </si>
  <si>
    <t>00294889</t>
  </si>
  <si>
    <t>2023-05-01</t>
  </si>
  <si>
    <t>2001-07-01</t>
  </si>
  <si>
    <t>00406263</t>
  </si>
  <si>
    <t>2023-07-01</t>
  </si>
  <si>
    <t>00500648</t>
  </si>
  <si>
    <t>2020-05-01</t>
  </si>
  <si>
    <t>01080201</t>
  </si>
  <si>
    <t>01457325</t>
  </si>
  <si>
    <t>2010-06-01</t>
  </si>
  <si>
    <t>01501079</t>
  </si>
  <si>
    <t>2014-05-01</t>
  </si>
  <si>
    <t>03936417</t>
  </si>
  <si>
    <t>2021-04-01</t>
  </si>
  <si>
    <t>2019-11-01</t>
  </si>
  <si>
    <t>07676962</t>
  </si>
  <si>
    <t>2020-03-01</t>
  </si>
  <si>
    <t>07771161</t>
  </si>
  <si>
    <t>2024-01-01</t>
  </si>
  <si>
    <t>2024-05-01</t>
  </si>
  <si>
    <t>1993-06-01</t>
  </si>
  <si>
    <t>00309852</t>
  </si>
  <si>
    <t>00312026</t>
  </si>
  <si>
    <t>1996-10-01</t>
  </si>
  <si>
    <t>00323214</t>
  </si>
  <si>
    <t>2022-06-01</t>
  </si>
  <si>
    <t>2007-04-01</t>
  </si>
  <si>
    <t>01022804</t>
  </si>
  <si>
    <t>2011-10-01</t>
  </si>
  <si>
    <t>01472345</t>
  </si>
  <si>
    <t>2020-02-01</t>
  </si>
  <si>
    <t>02419572</t>
  </si>
  <si>
    <t>06675343</t>
  </si>
  <si>
    <t>2018-10-01</t>
  </si>
  <si>
    <t>07153425</t>
  </si>
  <si>
    <t>2023-09-01</t>
  </si>
  <si>
    <t>2024-07-01</t>
  </si>
  <si>
    <t>67731686</t>
  </si>
  <si>
    <t>Reneese</t>
  </si>
  <si>
    <t>2013-10-01</t>
  </si>
  <si>
    <t>2017-02-01</t>
  </si>
  <si>
    <t>06020574</t>
  </si>
  <si>
    <t>2019-05-01</t>
  </si>
  <si>
    <t>07411785</t>
  </si>
  <si>
    <t>2019-08-01</t>
  </si>
  <si>
    <t>07552986</t>
  </si>
  <si>
    <t>07680349</t>
  </si>
  <si>
    <t>07778798</t>
  </si>
  <si>
    <t>2022-03-01</t>
  </si>
  <si>
    <t>07983777</t>
  </si>
  <si>
    <t>2023-04-01</t>
  </si>
  <si>
    <t>67730782</t>
  </si>
  <si>
    <t>Sheila</t>
  </si>
  <si>
    <t>1966-11-01</t>
  </si>
  <si>
    <t>00304014</t>
  </si>
  <si>
    <t>2023-01-01</t>
  </si>
  <si>
    <t>00659347</t>
  </si>
  <si>
    <t>2018-04-01</t>
  </si>
  <si>
    <t>03497991</t>
  </si>
  <si>
    <t>2020-01-01</t>
  </si>
  <si>
    <t>2023-11-01</t>
  </si>
  <si>
    <t>12</t>
  </si>
  <si>
    <t>1978-05-01</t>
  </si>
  <si>
    <t>00304060</t>
  </si>
  <si>
    <t>2009-09-01</t>
  </si>
  <si>
    <t>01381075</t>
  </si>
  <si>
    <t>2018-07-01</t>
  </si>
  <si>
    <t>07043438</t>
  </si>
  <si>
    <t>07878790</t>
  </si>
  <si>
    <t>2022-12-01</t>
  </si>
  <si>
    <t>00315355</t>
  </si>
  <si>
    <t>2005-10-01</t>
  </si>
  <si>
    <t>2000-07-01</t>
  </si>
  <si>
    <t>00370710</t>
  </si>
  <si>
    <t>00393210</t>
  </si>
  <si>
    <t>2010-08-01</t>
  </si>
  <si>
    <t>01535570</t>
  </si>
  <si>
    <t>01966645</t>
  </si>
  <si>
    <t>2013-01-01</t>
  </si>
  <si>
    <t>02918230</t>
  </si>
  <si>
    <t>03648464</t>
  </si>
  <si>
    <t>2019-06-01</t>
  </si>
  <si>
    <t>03648488</t>
  </si>
  <si>
    <t>2016-02-01</t>
  </si>
  <si>
    <t>05264191</t>
  </si>
  <si>
    <t>2023-10-01</t>
  </si>
  <si>
    <t>2018-12-01</t>
  </si>
  <si>
    <t>07232565</t>
  </si>
  <si>
    <t>2019-03-01</t>
  </si>
  <si>
    <t>07343143</t>
  </si>
  <si>
    <t>07742306</t>
  </si>
  <si>
    <t>07779648</t>
  </si>
  <si>
    <t>2021-05-01</t>
  </si>
  <si>
    <t>07894278</t>
  </si>
  <si>
    <t>2023-12-01</t>
  </si>
  <si>
    <t>1997-10-01</t>
  </si>
  <si>
    <t>00329679</t>
  </si>
  <si>
    <t>00466123</t>
  </si>
  <si>
    <t>00518782</t>
  </si>
  <si>
    <t>2005-09-01</t>
  </si>
  <si>
    <t>00831966</t>
  </si>
  <si>
    <t>03008971</t>
  </si>
  <si>
    <t>07742290</t>
  </si>
  <si>
    <t>07742300</t>
  </si>
  <si>
    <t>07742304</t>
  </si>
  <si>
    <t>2023-02-01</t>
  </si>
  <si>
    <t>1992-08-01</t>
  </si>
  <si>
    <t>1986-04-01</t>
  </si>
  <si>
    <t>00304019</t>
  </si>
  <si>
    <t>00307613</t>
  </si>
  <si>
    <t>2020-10-01</t>
  </si>
  <si>
    <t>2010-11-01</t>
  </si>
  <si>
    <t>01576085</t>
  </si>
  <si>
    <t>07512476</t>
  </si>
  <si>
    <t>07872592</t>
  </si>
  <si>
    <t>2021-10-01</t>
  </si>
  <si>
    <t>07930328</t>
  </si>
  <si>
    <t>2023-03-01</t>
  </si>
  <si>
    <t>2006-10-01</t>
  </si>
  <si>
    <t>00320155</t>
  </si>
  <si>
    <t>2002-04-01</t>
  </si>
  <si>
    <t>00458596</t>
  </si>
  <si>
    <t>2021-06-01</t>
  </si>
  <si>
    <t>2008-06-01</t>
  </si>
  <si>
    <t>01191740</t>
  </si>
  <si>
    <t>2016-11-01</t>
  </si>
  <si>
    <t>2014-10-01</t>
  </si>
  <si>
    <t>04305326</t>
  </si>
  <si>
    <t>2019-01-01</t>
  </si>
  <si>
    <t>07271384</t>
  </si>
  <si>
    <t>14</t>
  </si>
  <si>
    <t>2012-07-01</t>
  </si>
  <si>
    <t>02592688</t>
  </si>
  <si>
    <t>04052378</t>
  </si>
  <si>
    <t>2017-03-01</t>
  </si>
  <si>
    <t>06004961</t>
  </si>
  <si>
    <t>2017-04-01</t>
  </si>
  <si>
    <t>06487849</t>
  </si>
  <si>
    <t>06933944</t>
  </si>
  <si>
    <t>2020-04-01</t>
  </si>
  <si>
    <t>06933959</t>
  </si>
  <si>
    <t>07831248</t>
  </si>
  <si>
    <t>04031804</t>
  </si>
  <si>
    <t>2000-03-01</t>
  </si>
  <si>
    <t>00361317</t>
  </si>
  <si>
    <t>00361320</t>
  </si>
  <si>
    <t>00361324</t>
  </si>
  <si>
    <t>2003-04-01</t>
  </si>
  <si>
    <t>00540699</t>
  </si>
  <si>
    <t>2012-10-01</t>
  </si>
  <si>
    <t>02809054</t>
  </si>
  <si>
    <t>04037715</t>
  </si>
  <si>
    <t>1991-04-01</t>
  </si>
  <si>
    <t>2000-10-01</t>
  </si>
  <si>
    <t>00382945</t>
  </si>
  <si>
    <t>07395785</t>
  </si>
  <si>
    <t>07487402</t>
  </si>
  <si>
    <t>07487494</t>
  </si>
  <si>
    <t>07628076</t>
  </si>
  <si>
    <t>Wun</t>
  </si>
  <si>
    <t>Derek</t>
  </si>
  <si>
    <t>07676605</t>
  </si>
  <si>
    <t>2021-09-01</t>
  </si>
  <si>
    <t>07933754</t>
  </si>
  <si>
    <t>2014-01-01</t>
  </si>
  <si>
    <t>03692281</t>
  </si>
  <si>
    <t>2016-05-01</t>
  </si>
  <si>
    <t>05470360</t>
  </si>
  <si>
    <t>2018-01-01</t>
  </si>
  <si>
    <t>06800988</t>
  </si>
  <si>
    <t>06933267</t>
  </si>
  <si>
    <t>06933272</t>
  </si>
  <si>
    <t>07905379</t>
  </si>
  <si>
    <t>2021-07-01</t>
  </si>
  <si>
    <t>07916528</t>
  </si>
  <si>
    <t>2022-02-01</t>
  </si>
  <si>
    <t>07968811</t>
  </si>
  <si>
    <t>18</t>
  </si>
  <si>
    <t>04036739</t>
  </si>
  <si>
    <t>07944740</t>
  </si>
  <si>
    <t>07974274</t>
  </si>
  <si>
    <t>67734342</t>
  </si>
  <si>
    <t>2022-07-01</t>
  </si>
  <si>
    <t>2003-07-01</t>
  </si>
  <si>
    <t>00588467</t>
  </si>
  <si>
    <t>2007-05-01</t>
  </si>
  <si>
    <t>2005-04-01</t>
  </si>
  <si>
    <t>00792425</t>
  </si>
  <si>
    <t>01286194</t>
  </si>
  <si>
    <t>01352449</t>
  </si>
  <si>
    <t>01461816</t>
  </si>
  <si>
    <t>White-Deyo</t>
  </si>
  <si>
    <t>Tanya</t>
  </si>
  <si>
    <t>01537581</t>
  </si>
  <si>
    <t>2012-06-01</t>
  </si>
  <si>
    <t>02506229</t>
  </si>
  <si>
    <t>2018-02-01</t>
  </si>
  <si>
    <t>2013-05-01</t>
  </si>
  <si>
    <t>03211752</t>
  </si>
  <si>
    <t>04043823</t>
  </si>
  <si>
    <t>2015-04-01</t>
  </si>
  <si>
    <t>04616701</t>
  </si>
  <si>
    <t>2015-07-01</t>
  </si>
  <si>
    <t>04862698</t>
  </si>
  <si>
    <t>05488143</t>
  </si>
  <si>
    <t>2019-02-01</t>
  </si>
  <si>
    <t>2017-01-01</t>
  </si>
  <si>
    <t>05965106</t>
  </si>
  <si>
    <t>07782548</t>
  </si>
  <si>
    <t>2021-02-01</t>
  </si>
  <si>
    <t>07853386</t>
  </si>
  <si>
    <t>07874259</t>
  </si>
  <si>
    <t>07908224</t>
  </si>
  <si>
    <t>07976933</t>
  </si>
  <si>
    <t>67736925</t>
  </si>
  <si>
    <t>Blakey</t>
  </si>
  <si>
    <t>Lance</t>
  </si>
  <si>
    <t>01191588</t>
  </si>
  <si>
    <t>01191598</t>
  </si>
  <si>
    <t>01436523</t>
  </si>
  <si>
    <t>2010-05-01</t>
  </si>
  <si>
    <t>01501529</t>
  </si>
  <si>
    <t>07932719</t>
  </si>
  <si>
    <t>67734033</t>
  </si>
  <si>
    <t>Saldana Morales</t>
  </si>
  <si>
    <t>Fatima</t>
  </si>
  <si>
    <t>1997-09-01</t>
  </si>
  <si>
    <t>00329379</t>
  </si>
  <si>
    <t>00329382</t>
  </si>
  <si>
    <t>03675995</t>
  </si>
  <si>
    <t>2016-08-01</t>
  </si>
  <si>
    <t>05689387</t>
  </si>
  <si>
    <t>2020-12-01</t>
  </si>
  <si>
    <t>07840398</t>
  </si>
  <si>
    <t>07889794</t>
  </si>
  <si>
    <t>07978507</t>
  </si>
  <si>
    <t>2022-04-01</t>
  </si>
  <si>
    <t>07999040</t>
  </si>
  <si>
    <t>00312156</t>
  </si>
  <si>
    <t>00334389</t>
  </si>
  <si>
    <t>2001-02-01</t>
  </si>
  <si>
    <t>00384312</t>
  </si>
  <si>
    <t>2006-03-01</t>
  </si>
  <si>
    <t>00883959</t>
  </si>
  <si>
    <t>2006-07-01</t>
  </si>
  <si>
    <t>00904948</t>
  </si>
  <si>
    <t>01060215</t>
  </si>
  <si>
    <t>2011-07-01</t>
  </si>
  <si>
    <t>01935059</t>
  </si>
  <si>
    <t>2012-08-01</t>
  </si>
  <si>
    <t>02667320</t>
  </si>
  <si>
    <t>05388421</t>
  </si>
  <si>
    <t>06477595</t>
  </si>
  <si>
    <t>06819296</t>
  </si>
  <si>
    <t>06994145</t>
  </si>
  <si>
    <t>21</t>
  </si>
  <si>
    <t>02953959</t>
  </si>
  <si>
    <t>2013-04-01</t>
  </si>
  <si>
    <t>03057874</t>
  </si>
  <si>
    <t>2016-12-01</t>
  </si>
  <si>
    <t>05949892</t>
  </si>
  <si>
    <t>07861575</t>
  </si>
  <si>
    <t>07934879</t>
  </si>
  <si>
    <t>2022-05-01</t>
  </si>
  <si>
    <t>2005-01-01</t>
  </si>
  <si>
    <t>00747661</t>
  </si>
  <si>
    <t>01572659</t>
  </si>
  <si>
    <t>05667265</t>
  </si>
  <si>
    <t>06084413</t>
  </si>
  <si>
    <t>2017-05-01</t>
  </si>
  <si>
    <t>06550527</t>
  </si>
  <si>
    <t>06570913</t>
  </si>
  <si>
    <t>2018-09-01</t>
  </si>
  <si>
    <t>07001526</t>
  </si>
  <si>
    <t>07289841</t>
  </si>
  <si>
    <t>2019-04-01</t>
  </si>
  <si>
    <t>07378102</t>
  </si>
  <si>
    <t>07415744</t>
  </si>
  <si>
    <t>07652813</t>
  </si>
  <si>
    <t>67735740</t>
  </si>
  <si>
    <t>Finnigan</t>
  </si>
  <si>
    <t>Craig</t>
  </si>
  <si>
    <t>00304077</t>
  </si>
  <si>
    <t>2020-06-01</t>
  </si>
  <si>
    <t>2006-01-01</t>
  </si>
  <si>
    <t>00878333</t>
  </si>
  <si>
    <t>07393039</t>
  </si>
  <si>
    <t>07655732</t>
  </si>
  <si>
    <t>07655752</t>
  </si>
  <si>
    <t>2020-09-01</t>
  </si>
  <si>
    <t>07811435</t>
  </si>
  <si>
    <t>2021-01-01</t>
  </si>
  <si>
    <t>07847712</t>
  </si>
  <si>
    <t>2019-09-01</t>
  </si>
  <si>
    <t>2000-12-01</t>
  </si>
  <si>
    <t>00382065</t>
  </si>
  <si>
    <t>2003-10-01</t>
  </si>
  <si>
    <t>00619878</t>
  </si>
  <si>
    <t>05409453</t>
  </si>
  <si>
    <t>05418711</t>
  </si>
  <si>
    <t>05418758</t>
  </si>
  <si>
    <t>05418763</t>
  </si>
  <si>
    <t>05418860</t>
  </si>
  <si>
    <t>2017-11-01</t>
  </si>
  <si>
    <t>06747964</t>
  </si>
  <si>
    <t>06846178</t>
  </si>
  <si>
    <t>00854771</t>
  </si>
  <si>
    <t>2010-07-01</t>
  </si>
  <si>
    <t>01060827</t>
  </si>
  <si>
    <t>2011-05-01</t>
  </si>
  <si>
    <t>01834578</t>
  </si>
  <si>
    <t>03218890</t>
  </si>
  <si>
    <t>03994423</t>
  </si>
  <si>
    <t>06430611</t>
  </si>
  <si>
    <t>06938223</t>
  </si>
  <si>
    <t>2019-07-01</t>
  </si>
  <si>
    <t>07513240</t>
  </si>
  <si>
    <t>22</t>
  </si>
  <si>
    <t>2020-07-01</t>
  </si>
  <si>
    <t>07781758</t>
  </si>
  <si>
    <t>Adcock</t>
  </si>
  <si>
    <t>04654453</t>
  </si>
  <si>
    <t>07041620</t>
  </si>
  <si>
    <t>07102475</t>
  </si>
  <si>
    <t>07285608</t>
  </si>
  <si>
    <t>07374218</t>
  </si>
  <si>
    <t>07575236</t>
  </si>
  <si>
    <t>07891391</t>
  </si>
  <si>
    <t>07894486</t>
  </si>
  <si>
    <t>00380262</t>
  </si>
  <si>
    <t>2002-01-01</t>
  </si>
  <si>
    <t>00432301</t>
  </si>
  <si>
    <t>2017-08-01</t>
  </si>
  <si>
    <t>00620669</t>
  </si>
  <si>
    <t>00969789</t>
  </si>
  <si>
    <t>04033651</t>
  </si>
  <si>
    <t>2018-03-01</t>
  </si>
  <si>
    <t>06879125</t>
  </si>
  <si>
    <t>2018-05-01</t>
  </si>
  <si>
    <t>06969798</t>
  </si>
  <si>
    <t>07750632</t>
  </si>
  <si>
    <t>07787626</t>
  </si>
  <si>
    <t>07979998</t>
  </si>
  <si>
    <t>2014-12-01</t>
  </si>
  <si>
    <t>04398210</t>
  </si>
  <si>
    <t>2015-05-01</t>
  </si>
  <si>
    <t>04727489</t>
  </si>
  <si>
    <t>06677015</t>
  </si>
  <si>
    <t>2018-06-01</t>
  </si>
  <si>
    <t>07014551</t>
  </si>
  <si>
    <t>07080733</t>
  </si>
  <si>
    <t>2022-01-01</t>
  </si>
  <si>
    <t>07539814</t>
  </si>
  <si>
    <t>07747848</t>
  </si>
  <si>
    <t>07904972</t>
  </si>
  <si>
    <t>07983286</t>
  </si>
  <si>
    <t>07995125</t>
  </si>
  <si>
    <t>07995126</t>
  </si>
  <si>
    <t>00335155</t>
  </si>
  <si>
    <t>2011-12-01</t>
  </si>
  <si>
    <t>00622672</t>
  </si>
  <si>
    <t>03963680</t>
  </si>
  <si>
    <t>2015-11-01</t>
  </si>
  <si>
    <t>05097637</t>
  </si>
  <si>
    <t>05451789</t>
  </si>
  <si>
    <t>07780339</t>
  </si>
  <si>
    <t>07783050</t>
  </si>
  <si>
    <t>07835251</t>
  </si>
  <si>
    <t>07987786</t>
  </si>
  <si>
    <t>23</t>
  </si>
  <si>
    <t>00361035</t>
  </si>
  <si>
    <t>00904833</t>
  </si>
  <si>
    <t>05614494</t>
  </si>
  <si>
    <t>2018-08-01</t>
  </si>
  <si>
    <t>07027617</t>
  </si>
  <si>
    <t>07855573</t>
  </si>
  <si>
    <t>07971227</t>
  </si>
  <si>
    <t>67732209</t>
  </si>
  <si>
    <t>67730476</t>
  </si>
  <si>
    <t>Casey</t>
  </si>
  <si>
    <t>00420882</t>
  </si>
  <si>
    <t>2007-02-01</t>
  </si>
  <si>
    <t>01000101</t>
  </si>
  <si>
    <t>2011-04-01</t>
  </si>
  <si>
    <t>01751146</t>
  </si>
  <si>
    <t>05447713</t>
  </si>
  <si>
    <t>07034716</t>
  </si>
  <si>
    <t>07629539</t>
  </si>
  <si>
    <t>07770274</t>
  </si>
  <si>
    <t>07888057</t>
  </si>
  <si>
    <t>2021-12-01</t>
  </si>
  <si>
    <t>07961444</t>
  </si>
  <si>
    <t>67736536</t>
  </si>
  <si>
    <t>Tonea</t>
  </si>
  <si>
    <t>00847906</t>
  </si>
  <si>
    <t>04694481</t>
  </si>
  <si>
    <t>06668017</t>
  </si>
  <si>
    <t>2019-12-01</t>
  </si>
  <si>
    <t>07703873</t>
  </si>
  <si>
    <t>00395010</t>
  </si>
  <si>
    <t>00680797</t>
  </si>
  <si>
    <t>00774945</t>
  </si>
  <si>
    <t>2009-11-01</t>
  </si>
  <si>
    <t>2011-02-01</t>
  </si>
  <si>
    <t>01636511</t>
  </si>
  <si>
    <t>02284576</t>
  </si>
  <si>
    <t>03193713</t>
  </si>
  <si>
    <t>Irving</t>
  </si>
  <si>
    <t>Antionette</t>
  </si>
  <si>
    <t>03904122</t>
  </si>
  <si>
    <t>2015-06-01</t>
  </si>
  <si>
    <t>04798911</t>
  </si>
  <si>
    <t>2016-01-01</t>
  </si>
  <si>
    <t>05182794</t>
  </si>
  <si>
    <t>07055918</t>
  </si>
  <si>
    <t>07064189</t>
  </si>
  <si>
    <t>07743211</t>
  </si>
  <si>
    <t>07743216</t>
  </si>
  <si>
    <t>07854830</t>
  </si>
  <si>
    <t>07889229</t>
  </si>
  <si>
    <t>07976299</t>
  </si>
  <si>
    <t>67730949</t>
  </si>
  <si>
    <t>Ferreira</t>
  </si>
  <si>
    <t>Bruno</t>
  </si>
  <si>
    <t>67736935</t>
  </si>
  <si>
    <t>Hakim</t>
  </si>
  <si>
    <t>Md</t>
  </si>
  <si>
    <t>05885738</t>
  </si>
  <si>
    <t>2020-08-01</t>
  </si>
  <si>
    <t>05930456</t>
  </si>
  <si>
    <t>07816180</t>
  </si>
  <si>
    <t>2020-11-01</t>
  </si>
  <si>
    <t>07836460</t>
  </si>
  <si>
    <t>2021-08-01</t>
  </si>
  <si>
    <t>07925572</t>
  </si>
  <si>
    <t>07930959</t>
  </si>
  <si>
    <t>07986143</t>
  </si>
  <si>
    <t>24</t>
  </si>
  <si>
    <t>00332760</t>
  </si>
  <si>
    <t>02960725</t>
  </si>
  <si>
    <t>03444383</t>
  </si>
  <si>
    <t>03735207</t>
  </si>
  <si>
    <t>05188622</t>
  </si>
  <si>
    <t>07236844</t>
  </si>
  <si>
    <t>07536201</t>
  </si>
  <si>
    <t>00866503</t>
  </si>
  <si>
    <t>2012-09-01</t>
  </si>
  <si>
    <t>01973017</t>
  </si>
  <si>
    <t>02256663</t>
  </si>
  <si>
    <t>02383155</t>
  </si>
  <si>
    <t>2021-11-01</t>
  </si>
  <si>
    <t>2015-01-01</t>
  </si>
  <si>
    <t>04431900</t>
  </si>
  <si>
    <t>04547344</t>
  </si>
  <si>
    <t>04586372</t>
  </si>
  <si>
    <t>07035072</t>
  </si>
  <si>
    <t>07402126</t>
  </si>
  <si>
    <t>07402134</t>
  </si>
  <si>
    <t>07785557</t>
  </si>
  <si>
    <t>07828271</t>
  </si>
  <si>
    <t>01072020</t>
  </si>
  <si>
    <t>2014-07-01</t>
  </si>
  <si>
    <t>04097017</t>
  </si>
  <si>
    <t>04097041</t>
  </si>
  <si>
    <t>04097053</t>
  </si>
  <si>
    <t>04838494</t>
  </si>
  <si>
    <t>05419851</t>
  </si>
  <si>
    <t>06549435</t>
  </si>
  <si>
    <t>2017-09-01</t>
  </si>
  <si>
    <t>06651822</t>
  </si>
  <si>
    <t>07930078</t>
  </si>
  <si>
    <t>67738217</t>
  </si>
  <si>
    <t>McLane</t>
  </si>
  <si>
    <t>67730441</t>
  </si>
  <si>
    <t>Christovich</t>
  </si>
  <si>
    <t>2014-03-01</t>
  </si>
  <si>
    <t>01403956</t>
  </si>
  <si>
    <t>01986665</t>
  </si>
  <si>
    <t>02726869</t>
  </si>
  <si>
    <t>03790701</t>
  </si>
  <si>
    <t>03790756</t>
  </si>
  <si>
    <t>04481228</t>
  </si>
  <si>
    <t>05901682</t>
  </si>
  <si>
    <t>06500241</t>
  </si>
  <si>
    <t>06676829</t>
  </si>
  <si>
    <t>2018-11-01</t>
  </si>
  <si>
    <t>07192814</t>
  </si>
  <si>
    <t>07216738</t>
  </si>
  <si>
    <t>07421890</t>
  </si>
  <si>
    <t>07474091</t>
  </si>
  <si>
    <t>07687493</t>
  </si>
  <si>
    <t>67737342</t>
  </si>
  <si>
    <t>Gai</t>
  </si>
  <si>
    <t>Hemant</t>
  </si>
  <si>
    <t>01030151</t>
  </si>
  <si>
    <t>25</t>
  </si>
  <si>
    <t>2013-09-01</t>
  </si>
  <si>
    <t>03477037</t>
  </si>
  <si>
    <t>04714924</t>
  </si>
  <si>
    <t>06828668</t>
  </si>
  <si>
    <t>07227855</t>
  </si>
  <si>
    <t>07311248</t>
  </si>
  <si>
    <t>07314996</t>
  </si>
  <si>
    <t>07771676</t>
  </si>
  <si>
    <t>07850158</t>
  </si>
  <si>
    <t>07870844</t>
  </si>
  <si>
    <t>07905219</t>
  </si>
  <si>
    <t>07987396</t>
  </si>
  <si>
    <t>67737490</t>
  </si>
  <si>
    <t>Washington</t>
  </si>
  <si>
    <t>67732498</t>
  </si>
  <si>
    <t>1999-05-01</t>
  </si>
  <si>
    <t>00346687</t>
  </si>
  <si>
    <t>00517998</t>
  </si>
  <si>
    <t>2008-11-01</t>
  </si>
  <si>
    <t>00920741</t>
  </si>
  <si>
    <t>00997050</t>
  </si>
  <si>
    <t>02941296</t>
  </si>
  <si>
    <t>05905733</t>
  </si>
  <si>
    <t>06692521</t>
  </si>
  <si>
    <t>06885476</t>
  </si>
  <si>
    <t>06938204</t>
  </si>
  <si>
    <t>07331066</t>
  </si>
  <si>
    <t>07677013</t>
  </si>
  <si>
    <t>07779738</t>
  </si>
  <si>
    <t>07962880</t>
  </si>
  <si>
    <t>67727206</t>
  </si>
  <si>
    <t>Yochelson</t>
  </si>
  <si>
    <t>01484018</t>
  </si>
  <si>
    <t>01593994</t>
  </si>
  <si>
    <t>2012-05-01</t>
  </si>
  <si>
    <t>02467927</t>
  </si>
  <si>
    <t>04864295</t>
  </si>
  <si>
    <t>06744410</t>
  </si>
  <si>
    <t>07453499</t>
  </si>
  <si>
    <t>07897724</t>
  </si>
  <si>
    <t>2022-09-01</t>
  </si>
  <si>
    <t>00454418</t>
  </si>
  <si>
    <t>01223862</t>
  </si>
  <si>
    <t>04023404</t>
  </si>
  <si>
    <t>2016-06-01</t>
  </si>
  <si>
    <t>05544819</t>
  </si>
  <si>
    <t>06063274</t>
  </si>
  <si>
    <t>06092967</t>
  </si>
  <si>
    <t>07060095</t>
  </si>
  <si>
    <t>07086722</t>
  </si>
  <si>
    <t>07328752</t>
  </si>
  <si>
    <t>07511513</t>
  </si>
  <si>
    <t>07549078</t>
  </si>
  <si>
    <t>07640665</t>
  </si>
  <si>
    <t>07640682</t>
  </si>
  <si>
    <t>07700483</t>
  </si>
  <si>
    <t>07889172</t>
  </si>
  <si>
    <t>07933463</t>
  </si>
  <si>
    <t>07966461</t>
  </si>
  <si>
    <t>26</t>
  </si>
  <si>
    <t>00568077</t>
  </si>
  <si>
    <t>01100254</t>
  </si>
  <si>
    <t>2009-08-01</t>
  </si>
  <si>
    <t>01378117</t>
  </si>
  <si>
    <t>04135072</t>
  </si>
  <si>
    <t>07092749</t>
  </si>
  <si>
    <t>07756057</t>
  </si>
  <si>
    <t>07959622</t>
  </si>
  <si>
    <t>2017-06-01</t>
  </si>
  <si>
    <t>06609273</t>
  </si>
  <si>
    <t>07935648</t>
  </si>
  <si>
    <t>07935650</t>
  </si>
  <si>
    <t>07935657</t>
  </si>
  <si>
    <t>07935659</t>
  </si>
  <si>
    <t>07935663</t>
  </si>
  <si>
    <t>07985111</t>
  </si>
  <si>
    <t>07985117</t>
  </si>
  <si>
    <t>07985172</t>
  </si>
  <si>
    <t>07985173</t>
  </si>
  <si>
    <t>01080980</t>
  </si>
  <si>
    <t>01343253</t>
  </si>
  <si>
    <t>04628885</t>
  </si>
  <si>
    <t>07787232</t>
  </si>
  <si>
    <t>07787237</t>
  </si>
  <si>
    <t>07787251</t>
  </si>
  <si>
    <t>27</t>
  </si>
  <si>
    <t>2002-03-01</t>
  </si>
  <si>
    <t>00446117</t>
  </si>
  <si>
    <t>03465688</t>
  </si>
  <si>
    <t>2015-03-01</t>
  </si>
  <si>
    <t>04564941</t>
  </si>
  <si>
    <t>07219583</t>
  </si>
  <si>
    <t>07254389</t>
  </si>
  <si>
    <t>07392567</t>
  </si>
  <si>
    <t>07899481</t>
  </si>
  <si>
    <t>07995024</t>
  </si>
  <si>
    <t>07995376</t>
  </si>
  <si>
    <t>2008-02-01</t>
  </si>
  <si>
    <t>01136516</t>
  </si>
  <si>
    <t>01143883</t>
  </si>
  <si>
    <t>2008-10-01</t>
  </si>
  <si>
    <t>01269376</t>
  </si>
  <si>
    <t>02142698</t>
  </si>
  <si>
    <t>06565340</t>
  </si>
  <si>
    <t>06633282</t>
  </si>
  <si>
    <t>07038100</t>
  </si>
  <si>
    <t>07106562</t>
  </si>
  <si>
    <t>07785917</t>
  </si>
  <si>
    <t>07795290</t>
  </si>
  <si>
    <t>00380549</t>
  </si>
  <si>
    <t>01381010</t>
  </si>
  <si>
    <t>01401238</t>
  </si>
  <si>
    <t>03513670</t>
  </si>
  <si>
    <t>04463500</t>
  </si>
  <si>
    <t>06855640</t>
  </si>
  <si>
    <t>06861511</t>
  </si>
  <si>
    <t>07439216</t>
  </si>
  <si>
    <t>07834529</t>
  </si>
  <si>
    <t>07886732</t>
  </si>
  <si>
    <t>07995714</t>
  </si>
  <si>
    <t>67737278</t>
  </si>
  <si>
    <t>Anna</t>
  </si>
  <si>
    <t>04770012</t>
  </si>
  <si>
    <t>2015-10-01</t>
  </si>
  <si>
    <t>05037128</t>
  </si>
  <si>
    <t>67733310</t>
  </si>
  <si>
    <t>Saunders-Martin</t>
  </si>
  <si>
    <t>Tarshelle</t>
  </si>
  <si>
    <t>41</t>
  </si>
  <si>
    <t>03960728</t>
  </si>
  <si>
    <t>06796785</t>
  </si>
  <si>
    <t>07676108</t>
  </si>
  <si>
    <t>01763094</t>
  </si>
  <si>
    <t>03504610</t>
  </si>
  <si>
    <t>04715383</t>
  </si>
  <si>
    <t>05536655</t>
  </si>
  <si>
    <t>05658172</t>
  </si>
  <si>
    <t>07412025</t>
  </si>
  <si>
    <t>1993-07-01</t>
  </si>
  <si>
    <t>00310150</t>
  </si>
  <si>
    <t>1994-08-01</t>
  </si>
  <si>
    <t>00313363</t>
  </si>
  <si>
    <t>1995-04-01</t>
  </si>
  <si>
    <t>00316068</t>
  </si>
  <si>
    <t>00623800</t>
  </si>
  <si>
    <t>00869139</t>
  </si>
  <si>
    <t>2013-06-01</t>
  </si>
  <si>
    <t>03250087</t>
  </si>
  <si>
    <t>2013-08-01</t>
  </si>
  <si>
    <t>03457273</t>
  </si>
  <si>
    <t>05148058</t>
  </si>
  <si>
    <t>07993402</t>
  </si>
  <si>
    <t>67731692</t>
  </si>
  <si>
    <t>Ian</t>
  </si>
  <si>
    <t>1994-06-01</t>
  </si>
  <si>
    <t>00312701</t>
  </si>
  <si>
    <t>00408128</t>
  </si>
  <si>
    <t>00607448</t>
  </si>
  <si>
    <t>00620388</t>
  </si>
  <si>
    <t>01241775</t>
  </si>
  <si>
    <t>01262454</t>
  </si>
  <si>
    <t>02634078</t>
  </si>
  <si>
    <t>02691596</t>
  </si>
  <si>
    <t>03254102</t>
  </si>
  <si>
    <t>04163651</t>
  </si>
  <si>
    <t>07785386</t>
  </si>
  <si>
    <t>07901062</t>
  </si>
  <si>
    <t>2004-10-01</t>
  </si>
  <si>
    <t>00300392</t>
  </si>
  <si>
    <t>2009-04-01</t>
  </si>
  <si>
    <t>00389684</t>
  </si>
  <si>
    <t>2013-11-01</t>
  </si>
  <si>
    <t>00960785</t>
  </si>
  <si>
    <t>01156705</t>
  </si>
  <si>
    <t>2010-10-01</t>
  </si>
  <si>
    <t>01559394</t>
  </si>
  <si>
    <t>03037323</t>
  </si>
  <si>
    <t>2015-09-01</t>
  </si>
  <si>
    <t>04932736</t>
  </si>
  <si>
    <t>42</t>
  </si>
  <si>
    <t>06605383</t>
  </si>
  <si>
    <t>06613521</t>
  </si>
  <si>
    <t>07338693</t>
  </si>
  <si>
    <t>07338700</t>
  </si>
  <si>
    <t>07786470</t>
  </si>
  <si>
    <t>2000-06-01</t>
  </si>
  <si>
    <t>00366662</t>
  </si>
  <si>
    <t>01095020</t>
  </si>
  <si>
    <t>02083179</t>
  </si>
  <si>
    <t>2012-03-01</t>
  </si>
  <si>
    <t>02305888</t>
  </si>
  <si>
    <t>04926110</t>
  </si>
  <si>
    <t>05181652</t>
  </si>
  <si>
    <t>07979333</t>
  </si>
  <si>
    <t>00309629</t>
  </si>
  <si>
    <t>06977844</t>
  </si>
  <si>
    <t>07708355</t>
  </si>
  <si>
    <t>67730735</t>
  </si>
  <si>
    <t>43</t>
  </si>
  <si>
    <t>05335091</t>
  </si>
  <si>
    <t>07387209</t>
  </si>
  <si>
    <t>07782238</t>
  </si>
  <si>
    <t>07801081</t>
  </si>
  <si>
    <t>07801090</t>
  </si>
  <si>
    <t>07993975</t>
  </si>
  <si>
    <t>1993-02-01</t>
  </si>
  <si>
    <t>00308939</t>
  </si>
  <si>
    <t>00362342</t>
  </si>
  <si>
    <t>00429559</t>
  </si>
  <si>
    <t>00476712</t>
  </si>
  <si>
    <t>00997652</t>
  </si>
  <si>
    <t>01287659</t>
  </si>
  <si>
    <t>02928741</t>
  </si>
  <si>
    <t>07691081</t>
  </si>
  <si>
    <t>67730546</t>
  </si>
  <si>
    <t>Dianey</t>
  </si>
  <si>
    <t>00369564</t>
  </si>
  <si>
    <t>00866459</t>
  </si>
  <si>
    <t>01055520</t>
  </si>
  <si>
    <t>02644096</t>
  </si>
  <si>
    <t>06096857</t>
  </si>
  <si>
    <t>06462814</t>
  </si>
  <si>
    <t>01182174</t>
  </si>
  <si>
    <t>03651246</t>
  </si>
  <si>
    <t>04144580</t>
  </si>
  <si>
    <t>04712242</t>
  </si>
  <si>
    <t>05267046</t>
  </si>
  <si>
    <t>06086903</t>
  </si>
  <si>
    <t>07588814</t>
  </si>
  <si>
    <t>07825712</t>
  </si>
  <si>
    <t>07871603</t>
  </si>
  <si>
    <t>44</t>
  </si>
  <si>
    <t>00418142</t>
  </si>
  <si>
    <t>01227233</t>
  </si>
  <si>
    <t>01829715</t>
  </si>
  <si>
    <t>01829737</t>
  </si>
  <si>
    <t>2012-11-01</t>
  </si>
  <si>
    <t>01829753</t>
  </si>
  <si>
    <t>01829770</t>
  </si>
  <si>
    <t>04494473</t>
  </si>
  <si>
    <t>07779655</t>
  </si>
  <si>
    <t>07786751</t>
  </si>
  <si>
    <t>07793027</t>
  </si>
  <si>
    <t>07822934</t>
  </si>
  <si>
    <t>00304017</t>
  </si>
  <si>
    <t>00327043</t>
  </si>
  <si>
    <t>00753596</t>
  </si>
  <si>
    <t>04421597</t>
  </si>
  <si>
    <t>06434354</t>
  </si>
  <si>
    <t>06645335</t>
  </si>
  <si>
    <t>05714297</t>
  </si>
  <si>
    <t>07702617</t>
  </si>
  <si>
    <t>07780524</t>
  </si>
  <si>
    <t>07910815</t>
  </si>
  <si>
    <t>02828993</t>
  </si>
  <si>
    <t>00329693</t>
  </si>
  <si>
    <t>00371166</t>
  </si>
  <si>
    <t>00381991</t>
  </si>
  <si>
    <t>2004-11-01</t>
  </si>
  <si>
    <t>00738207</t>
  </si>
  <si>
    <t>01012842</t>
  </si>
  <si>
    <t>01117875</t>
  </si>
  <si>
    <t>01304621</t>
  </si>
  <si>
    <t>01343035</t>
  </si>
  <si>
    <t>45</t>
  </si>
  <si>
    <t>67726692</t>
  </si>
  <si>
    <t>Swindle</t>
  </si>
  <si>
    <t>00349080</t>
  </si>
  <si>
    <t>01500190</t>
  </si>
  <si>
    <t>02579176</t>
  </si>
  <si>
    <t>03129302</t>
  </si>
  <si>
    <t>03878640</t>
  </si>
  <si>
    <t>06019208</t>
  </si>
  <si>
    <t>06528753</t>
  </si>
  <si>
    <t>07476216</t>
  </si>
  <si>
    <t>07850089</t>
  </si>
  <si>
    <t>03385597</t>
  </si>
  <si>
    <t>2016-10-01</t>
  </si>
  <si>
    <t>05855108</t>
  </si>
  <si>
    <t>05987780</t>
  </si>
  <si>
    <t>06052628</t>
  </si>
  <si>
    <t>06085600</t>
  </si>
  <si>
    <t>07202110</t>
  </si>
  <si>
    <t>07972461</t>
  </si>
  <si>
    <t>07999387</t>
  </si>
  <si>
    <t>07999395</t>
  </si>
  <si>
    <t>07999437</t>
  </si>
  <si>
    <t>67736165</t>
  </si>
  <si>
    <t>00921115</t>
  </si>
  <si>
    <t>00987085</t>
  </si>
  <si>
    <t>01804543</t>
  </si>
  <si>
    <t>02446784</t>
  </si>
  <si>
    <t>07972402</t>
  </si>
  <si>
    <t>07972420</t>
  </si>
  <si>
    <t>07972424</t>
  </si>
  <si>
    <t>07972429</t>
  </si>
  <si>
    <t>01255784</t>
  </si>
  <si>
    <t>06118518</t>
  </si>
  <si>
    <t>07776095</t>
  </si>
  <si>
    <t>07776100</t>
  </si>
  <si>
    <t>07879289</t>
  </si>
  <si>
    <t>01415699</t>
  </si>
  <si>
    <t>04932958</t>
  </si>
  <si>
    <t>06841240</t>
  </si>
  <si>
    <t>07168758</t>
  </si>
  <si>
    <t>46</t>
  </si>
  <si>
    <t>00343803</t>
  </si>
  <si>
    <t>00453730</t>
  </si>
  <si>
    <t>00724402</t>
  </si>
  <si>
    <t>01570769</t>
  </si>
  <si>
    <t>03196459</t>
  </si>
  <si>
    <t>03481004</t>
  </si>
  <si>
    <t>06508923</t>
  </si>
  <si>
    <t>07706602</t>
  </si>
  <si>
    <t>00304093</t>
  </si>
  <si>
    <t>02649024</t>
  </si>
  <si>
    <t>06810319</t>
  </si>
  <si>
    <t>07207778</t>
  </si>
  <si>
    <t>07900814</t>
  </si>
  <si>
    <t>07998899</t>
  </si>
  <si>
    <t>2013-03-01</t>
  </si>
  <si>
    <t>00308285</t>
  </si>
  <si>
    <t>00441225</t>
  </si>
  <si>
    <t>00941441</t>
  </si>
  <si>
    <t>01012515</t>
  </si>
  <si>
    <t>05013595</t>
  </si>
  <si>
    <t>06716133</t>
  </si>
  <si>
    <t>07095339</t>
  </si>
  <si>
    <t>07234205</t>
  </si>
  <si>
    <t>67731370</t>
  </si>
  <si>
    <t>Constance</t>
  </si>
  <si>
    <t>01085678</t>
  </si>
  <si>
    <t>03039105</t>
  </si>
  <si>
    <t>04860514</t>
  </si>
  <si>
    <t>05227649</t>
  </si>
  <si>
    <t>06584140</t>
  </si>
  <si>
    <t>07201758</t>
  </si>
  <si>
    <t>07780713</t>
  </si>
  <si>
    <t>07925228</t>
  </si>
  <si>
    <t>07935127</t>
  </si>
  <si>
    <t>67730745</t>
  </si>
  <si>
    <t>Patino</t>
  </si>
  <si>
    <t xml:space="preserve"> Area 24 Total</t>
  </si>
  <si>
    <t xml:space="preserve"> Area 23 Total</t>
  </si>
  <si>
    <t xml:space="preserve"> Area 22 Total</t>
  </si>
  <si>
    <t xml:space="preserve"> Area 21 Total</t>
  </si>
  <si>
    <t xml:space="preserve"> Division A Total</t>
  </si>
  <si>
    <t xml:space="preserve"> Area 18 Total</t>
  </si>
  <si>
    <t xml:space="preserve"> Area 14 Total</t>
  </si>
  <si>
    <t xml:space="preserve"> Area 12 Total</t>
  </si>
  <si>
    <t xml:space="preserve"> Area 11 Total</t>
  </si>
  <si>
    <t xml:space="preserve"> Area 25 Total</t>
  </si>
  <si>
    <t xml:space="preserve"> Area 26 Total</t>
  </si>
  <si>
    <t xml:space="preserve"> Area 27 Total</t>
  </si>
  <si>
    <t xml:space="preserve"> Division B Total</t>
  </si>
  <si>
    <t xml:space="preserve"> Area 41 Total</t>
  </si>
  <si>
    <t xml:space="preserve"> Area 42 Total</t>
  </si>
  <si>
    <t xml:space="preserve"> Area 43 Total</t>
  </si>
  <si>
    <t xml:space="preserve"> Area 44 Total</t>
  </si>
  <si>
    <t xml:space="preserve"> Area 45 Total</t>
  </si>
  <si>
    <t xml:space="preserve"> Area 46 Total</t>
  </si>
  <si>
    <t xml:space="preserve"> Division D Total</t>
  </si>
  <si>
    <t>EC2</t>
  </si>
  <si>
    <t>EH1</t>
  </si>
  <si>
    <t>DL3</t>
  </si>
  <si>
    <t>MS4</t>
  </si>
  <si>
    <t>2004-06-01</t>
  </si>
  <si>
    <t>00695363</t>
  </si>
  <si>
    <t>00695375</t>
  </si>
  <si>
    <t>67739909</t>
  </si>
  <si>
    <t>67739581</t>
  </si>
  <si>
    <t>Wong</t>
  </si>
  <si>
    <t>Education</t>
  </si>
  <si>
    <t xml:space="preserve"> Awards</t>
  </si>
  <si>
    <t>Goal</t>
  </si>
  <si>
    <t>Annual Average of 8 education awards per club</t>
  </si>
  <si>
    <t>07/26/2024</t>
  </si>
  <si>
    <t>Cassandra J. Sabo, MS4</t>
  </si>
  <si>
    <t>07/29/2024</t>
  </si>
  <si>
    <t>07/27/2024</t>
  </si>
  <si>
    <t>William O. Welsh, DL3</t>
  </si>
  <si>
    <t>2024-08-01</t>
  </si>
  <si>
    <t>67740950</t>
  </si>
  <si>
    <t>67739038</t>
  </si>
  <si>
    <t>67739032</t>
  </si>
  <si>
    <t>67740146</t>
  </si>
  <si>
    <t>07258120</t>
  </si>
  <si>
    <t>67740778</t>
  </si>
  <si>
    <t>Trosclair</t>
  </si>
  <si>
    <t>Jon</t>
  </si>
  <si>
    <t>Price</t>
  </si>
  <si>
    <t>Dwronyel</t>
  </si>
  <si>
    <t>Martino</t>
  </si>
  <si>
    <t>Boxley</t>
  </si>
  <si>
    <t>Kortni</t>
  </si>
  <si>
    <t>Cruz</t>
  </si>
  <si>
    <t>EL</t>
  </si>
  <si>
    <t>Dorado Ramirez</t>
  </si>
  <si>
    <t>07/31/2024</t>
  </si>
  <si>
    <t>Nadirah A. Isaiah, PM1</t>
  </si>
  <si>
    <t>08/01/2024</t>
  </si>
  <si>
    <t>Minhyuk Ko, PM1</t>
  </si>
  <si>
    <t>Trish A. Thomas, PM1</t>
  </si>
  <si>
    <t>WILLIAMSBURG</t>
  </si>
  <si>
    <t>PM2</t>
  </si>
  <si>
    <t>Helen S. Lowery, PM3</t>
  </si>
  <si>
    <t>PM3</t>
  </si>
  <si>
    <t>MS3</t>
  </si>
  <si>
    <t>01966645 - Name unavailable</t>
  </si>
  <si>
    <t>07/30/2024</t>
  </si>
  <si>
    <t>67560945 - Name unavailable</t>
  </si>
  <si>
    <t>Y</t>
  </si>
  <si>
    <t>LD2</t>
  </si>
  <si>
    <t>08/04/2024</t>
  </si>
  <si>
    <t>Arthur K. Walker, LD2</t>
  </si>
  <si>
    <t>MS2</t>
  </si>
  <si>
    <t>Gunes Eren, MS2</t>
  </si>
  <si>
    <t>08/14/2024</t>
  </si>
  <si>
    <t>Anthony F. Smart, PM1</t>
  </si>
  <si>
    <t>08/12/2024</t>
  </si>
  <si>
    <t>Sabine Charles, PI2</t>
  </si>
  <si>
    <t>08/11/2024</t>
  </si>
  <si>
    <t>Jacob R. Fox, PM2</t>
  </si>
  <si>
    <t>67488725 - Name unavailable</t>
  </si>
  <si>
    <t>08/05/2024</t>
  </si>
  <si>
    <t>67580194 - Name unavailable</t>
  </si>
  <si>
    <t>Michael Nickerson, PM3</t>
  </si>
  <si>
    <t>MS5</t>
  </si>
  <si>
    <t>Nick Mastrovito, PI3</t>
  </si>
  <si>
    <t>PI3</t>
  </si>
  <si>
    <t>EC1</t>
  </si>
  <si>
    <t>Michael Gallagher, EC1</t>
  </si>
  <si>
    <t>08/08/2024</t>
  </si>
  <si>
    <t>05188622 - Name unavailable</t>
  </si>
  <si>
    <t>67741791</t>
  </si>
  <si>
    <t>67738277</t>
  </si>
  <si>
    <t>Deaderick</t>
  </si>
  <si>
    <t>Becky</t>
  </si>
  <si>
    <t>67744405</t>
  </si>
  <si>
    <t>Rhonda</t>
  </si>
  <si>
    <t>67743012</t>
  </si>
  <si>
    <t>Trinh</t>
  </si>
  <si>
    <t>67739703</t>
  </si>
  <si>
    <t>Ray</t>
  </si>
  <si>
    <t>67739699</t>
  </si>
  <si>
    <t>Bynon</t>
  </si>
  <si>
    <t>00943958</t>
  </si>
  <si>
    <t>Dolan</t>
  </si>
  <si>
    <t>67743412</t>
  </si>
  <si>
    <t>Blunt</t>
  </si>
  <si>
    <t>67743593</t>
  </si>
  <si>
    <t>Musoni</t>
  </si>
  <si>
    <t>Bertha</t>
  </si>
  <si>
    <t>67738533</t>
  </si>
  <si>
    <t>67744162</t>
  </si>
  <si>
    <t>Guan</t>
  </si>
  <si>
    <t>Xin</t>
  </si>
  <si>
    <t>67742444</t>
  </si>
  <si>
    <t>Sullivan</t>
  </si>
  <si>
    <t>67738537</t>
  </si>
  <si>
    <t>Tiilikainen</t>
  </si>
  <si>
    <t>67738539</t>
  </si>
  <si>
    <t>Ariyur Kandhasamy</t>
  </si>
  <si>
    <t>67738540</t>
  </si>
  <si>
    <t>67728218</t>
  </si>
  <si>
    <t>Gabrielle</t>
  </si>
  <si>
    <t>67742191</t>
  </si>
  <si>
    <t>67742941</t>
  </si>
  <si>
    <t>Calloway</t>
  </si>
  <si>
    <t>67744375</t>
  </si>
  <si>
    <t>Guenthner</t>
  </si>
  <si>
    <t>Molly</t>
  </si>
  <si>
    <t>07503444</t>
  </si>
  <si>
    <t>Di Somma</t>
  </si>
  <si>
    <t>New</t>
  </si>
  <si>
    <t>Late Ren.</t>
  </si>
  <si>
    <t>Oct. Ren.</t>
  </si>
  <si>
    <t>Apr. Ren.</t>
  </si>
  <si>
    <t>Total Ren.</t>
  </si>
  <si>
    <t>Total Chart</t>
  </si>
  <si>
    <t>Total to Date</t>
  </si>
  <si>
    <t>Division Total</t>
  </si>
  <si>
    <t>Spring Base Membership</t>
  </si>
  <si>
    <t>Payments</t>
  </si>
  <si>
    <t>08/21/2024</t>
  </si>
  <si>
    <t>Stephen R. Luke, MS2</t>
  </si>
  <si>
    <t>Magdalys Ortiz, PI2</t>
  </si>
  <si>
    <t>08/19/2024</t>
  </si>
  <si>
    <t>Yi Tian, PM1</t>
  </si>
  <si>
    <t>08/27/2024</t>
  </si>
  <si>
    <t>Wade Thompson, DTM</t>
  </si>
  <si>
    <t>Tatiana Pestova, SR1</t>
  </si>
  <si>
    <t>VC2</t>
  </si>
  <si>
    <t>67570653 - Name unavailable</t>
  </si>
  <si>
    <t>EH4</t>
  </si>
  <si>
    <t>08/26/2024</t>
  </si>
  <si>
    <t>Chaitali Roy, EH4</t>
  </si>
  <si>
    <t>IP2</t>
  </si>
  <si>
    <t>08/15/2024</t>
  </si>
  <si>
    <t>67655346 - Name unavailable</t>
  </si>
  <si>
    <t>IP4</t>
  </si>
  <si>
    <t>08/20/2024</t>
  </si>
  <si>
    <t>Armin Salehi, IP4</t>
  </si>
  <si>
    <t>08/16/2024</t>
  </si>
  <si>
    <t>Martin J. Bussert, DTM</t>
  </si>
  <si>
    <t>EC5</t>
  </si>
  <si>
    <t>08/17/2024</t>
  </si>
  <si>
    <t>Cody Halbleib, EC5</t>
  </si>
  <si>
    <t>Wesley Bonafe', PM1</t>
  </si>
  <si>
    <t>PI4</t>
  </si>
  <si>
    <t>08/23/2024</t>
  </si>
  <si>
    <t>Nick Mastrovito, PI4</t>
  </si>
  <si>
    <t>08/30/2024</t>
  </si>
  <si>
    <t>Joe Smith, DTM</t>
  </si>
  <si>
    <t>08/29/2024</t>
  </si>
  <si>
    <t>John Morales, PM2</t>
  </si>
  <si>
    <t>PM4</t>
  </si>
  <si>
    <t>08/28/2024</t>
  </si>
  <si>
    <t>Mike Etchemendy, DTM</t>
  </si>
  <si>
    <t>Sandra M. Davis, PM3</t>
  </si>
  <si>
    <t>Shay</t>
  </si>
  <si>
    <t>67744705</t>
  </si>
  <si>
    <t>Falana</t>
  </si>
  <si>
    <t>Rudy</t>
  </si>
  <si>
    <t>67744927</t>
  </si>
  <si>
    <t>Beam</t>
  </si>
  <si>
    <t>67743764</t>
  </si>
  <si>
    <t>Merrick</t>
  </si>
  <si>
    <t>Cady</t>
  </si>
  <si>
    <t>67745411</t>
  </si>
  <si>
    <t>Solanky</t>
  </si>
  <si>
    <t>67748267</t>
  </si>
  <si>
    <t>05439303</t>
  </si>
  <si>
    <t>Thota</t>
  </si>
  <si>
    <t>Sudhakar</t>
  </si>
  <si>
    <t>67744555</t>
  </si>
  <si>
    <t>Lamagna</t>
  </si>
  <si>
    <t>Mel</t>
  </si>
  <si>
    <t>67744556</t>
  </si>
  <si>
    <t>67744558</t>
  </si>
  <si>
    <t>Jai Prakash</t>
  </si>
  <si>
    <t>67744560</t>
  </si>
  <si>
    <t>Walden</t>
  </si>
  <si>
    <t>67744562</t>
  </si>
  <si>
    <t>Sek</t>
  </si>
  <si>
    <t>Saroun</t>
  </si>
  <si>
    <t>67744566</t>
  </si>
  <si>
    <t>Kwan</t>
  </si>
  <si>
    <t>Pilita</t>
  </si>
  <si>
    <t>67744569</t>
  </si>
  <si>
    <t>Liu</t>
  </si>
  <si>
    <t>Haojiong</t>
  </si>
  <si>
    <t>67744572</t>
  </si>
  <si>
    <t>Nordhoff</t>
  </si>
  <si>
    <t>67608455</t>
  </si>
  <si>
    <t>McCabe</t>
  </si>
  <si>
    <t>Alina</t>
  </si>
  <si>
    <t>03942213</t>
  </si>
  <si>
    <t>Gooch</t>
  </si>
  <si>
    <t>Kelcy</t>
  </si>
  <si>
    <t>67748064</t>
  </si>
  <si>
    <t>Barclay</t>
  </si>
  <si>
    <t>67746320</t>
  </si>
  <si>
    <t>Amare</t>
  </si>
  <si>
    <t>Kunal</t>
  </si>
  <si>
    <t>67746311</t>
  </si>
  <si>
    <t>Stanley</t>
  </si>
  <si>
    <t>67742958</t>
  </si>
  <si>
    <t>McGoldrick</t>
  </si>
  <si>
    <t>Cori</t>
  </si>
  <si>
    <t>67745792</t>
  </si>
  <si>
    <t>67743795</t>
  </si>
  <si>
    <t>Carothers</t>
  </si>
  <si>
    <t>Nancy</t>
  </si>
  <si>
    <t>2024-09-01</t>
  </si>
  <si>
    <t>01292021</t>
  </si>
  <si>
    <t>Sweeting</t>
  </si>
  <si>
    <t>67747832</t>
  </si>
  <si>
    <t>Larrea</t>
  </si>
  <si>
    <t>67748999</t>
  </si>
  <si>
    <t>SPELLER</t>
  </si>
  <si>
    <t>DONALD</t>
  </si>
  <si>
    <t>67745274</t>
  </si>
  <si>
    <t>Podish</t>
  </si>
  <si>
    <t>Maddie</t>
  </si>
  <si>
    <t>District 66 2024-2025 New Member Summary</t>
  </si>
  <si>
    <t>District 66 Payments Summary</t>
  </si>
  <si>
    <t>As of September 14, 2024 at 11:30 PM</t>
  </si>
  <si>
    <t>y</t>
  </si>
  <si>
    <t>District 66 Total</t>
  </si>
  <si>
    <t>D66</t>
  </si>
  <si>
    <t>District Success Plan</t>
  </si>
  <si>
    <t>As of September 15, 2024</t>
  </si>
  <si>
    <t>09/09/2024</t>
  </si>
  <si>
    <t>Sabrina Leahy, EC4</t>
  </si>
  <si>
    <t>09/08/2024</t>
  </si>
  <si>
    <t>André Luck, PM3</t>
  </si>
  <si>
    <t>09/03/2024</t>
  </si>
  <si>
    <t>Kristine Vey, DTM</t>
  </si>
  <si>
    <t>SR5</t>
  </si>
  <si>
    <t>09/14/2024</t>
  </si>
  <si>
    <t>09/05/2024</t>
  </si>
  <si>
    <t>Minhyuk Ko, PM2</t>
  </si>
  <si>
    <t>Dinesh S. Pai, DL5</t>
  </si>
  <si>
    <t>Diane L. Lynch, PM2</t>
  </si>
  <si>
    <t>Ibironke O. Lawal, TC5</t>
  </si>
  <si>
    <t>09/02/2024</t>
  </si>
  <si>
    <t>67557723 - Name unavailable</t>
  </si>
  <si>
    <t>TC5</t>
  </si>
  <si>
    <t>09/12/2024</t>
  </si>
  <si>
    <t>09/11/2024</t>
  </si>
  <si>
    <t>Doretha Pair, EC5</t>
  </si>
  <si>
    <t>09/04/2024</t>
  </si>
  <si>
    <t>Elsa G. Ramirez, PM1</t>
  </si>
  <si>
    <t>Joel D. Sema, PM1</t>
  </si>
  <si>
    <t>09/06/2024</t>
  </si>
  <si>
    <t>PI5</t>
  </si>
  <si>
    <t>Nick Mastrovito, PI5</t>
  </si>
  <si>
    <t>VC4</t>
  </si>
  <si>
    <t>09/13/2024</t>
  </si>
  <si>
    <t>Matthew Newquist, VC4</t>
  </si>
  <si>
    <t>09/10/2024</t>
  </si>
  <si>
    <t>Annette K. Jensen, DTM</t>
  </si>
  <si>
    <t>Kara Baumann, DTM</t>
  </si>
  <si>
    <t>Monthly Average</t>
  </si>
  <si>
    <t>02929242</t>
  </si>
  <si>
    <t>Kenneth</t>
  </si>
  <si>
    <t>67679695</t>
  </si>
  <si>
    <t>Luse</t>
  </si>
  <si>
    <t>67747970</t>
  </si>
  <si>
    <t>67747971</t>
  </si>
  <si>
    <t>Haling</t>
  </si>
  <si>
    <t>Patty</t>
  </si>
  <si>
    <t>67747684</t>
  </si>
  <si>
    <t>Laczkovich</t>
  </si>
  <si>
    <t>Kylee</t>
  </si>
  <si>
    <t>67753587</t>
  </si>
  <si>
    <t>Pedin</t>
  </si>
  <si>
    <t>Allan</t>
  </si>
  <si>
    <t>67750368</t>
  </si>
  <si>
    <t>Barnett</t>
  </si>
  <si>
    <t>67750366</t>
  </si>
  <si>
    <t>Wiles</t>
  </si>
  <si>
    <t>67751411</t>
  </si>
  <si>
    <t>Ragano</t>
  </si>
  <si>
    <t>07815037</t>
  </si>
  <si>
    <t>Lemma</t>
  </si>
  <si>
    <t>67748307</t>
  </si>
  <si>
    <t>Grayson</t>
  </si>
  <si>
    <t>Phillip</t>
  </si>
  <si>
    <t>67746319</t>
  </si>
  <si>
    <t>Crespo Pereira</t>
  </si>
  <si>
    <t>Valeria</t>
  </si>
  <si>
    <t>67750654</t>
  </si>
  <si>
    <t>Nair</t>
  </si>
  <si>
    <t>Arya</t>
  </si>
  <si>
    <t>67753341</t>
  </si>
  <si>
    <t>Britt</t>
  </si>
  <si>
    <t>Dionyeus</t>
  </si>
  <si>
    <t>67753346</t>
  </si>
  <si>
    <t>Janeen</t>
  </si>
  <si>
    <t>67751701</t>
  </si>
  <si>
    <t>Soczka</t>
  </si>
  <si>
    <t>Elijah</t>
  </si>
  <si>
    <t>District Committee Participation</t>
  </si>
  <si>
    <t>New Clubs Sponsored</t>
  </si>
  <si>
    <t>Club Speech Contest</t>
  </si>
  <si>
    <t>District Conference</t>
  </si>
  <si>
    <t>Early Renewal - Fall</t>
  </si>
  <si>
    <t>Early Renewal Spring</t>
  </si>
  <si>
    <t>Liberty 7 - Fall</t>
  </si>
  <si>
    <t>Liberty 7 - Spring</t>
  </si>
  <si>
    <t>Speech Contest Winner</t>
  </si>
  <si>
    <t>Smedley</t>
  </si>
  <si>
    <t>Beat the Clock</t>
  </si>
  <si>
    <t>Set the Pace</t>
  </si>
  <si>
    <t>Distinguished</t>
  </si>
  <si>
    <t>Select Distinguished</t>
  </si>
  <si>
    <t>President's Distinguished</t>
  </si>
  <si>
    <t>As of September 30, 2024</t>
  </si>
  <si>
    <t>Points</t>
  </si>
  <si>
    <t>Total Points</t>
  </si>
  <si>
    <t>Pathways (95%)</t>
  </si>
  <si>
    <t>MDP (75%)</t>
  </si>
  <si>
    <t>CSP by 9/30/24</t>
  </si>
  <si>
    <t>Education Awards (8)</t>
  </si>
  <si>
    <t>Education % (50%)</t>
  </si>
  <si>
    <t>Member Retention - Fall (90%)</t>
  </si>
  <si>
    <t>New Member Recruit - Fall (Per Member)</t>
  </si>
  <si>
    <t>Fall COT (min 4)</t>
  </si>
  <si>
    <t>Fall Awards Banquet Rep</t>
  </si>
  <si>
    <t>Member Retention - Spring (90%)</t>
  </si>
  <si>
    <t>New Member Recruit  - Spring (Per Member)</t>
  </si>
  <si>
    <t>COT - Spring (min)</t>
  </si>
  <si>
    <t>Tie Breaker (overall club growth)</t>
  </si>
  <si>
    <t>Distinguished Club Program Points</t>
  </si>
  <si>
    <t>District 66 Race ot the Top - District 66 Division Director of the Year Standings</t>
  </si>
  <si>
    <t>Pathways (90%)</t>
  </si>
  <si>
    <t>MDP (50%)</t>
  </si>
  <si>
    <t>CSP (75%) by 9/30/24</t>
  </si>
  <si>
    <t>AD Training by 9/30/24</t>
  </si>
  <si>
    <t>AD Visit - Fall (11/30)</t>
  </si>
  <si>
    <t>Education % (50% Participation)</t>
  </si>
  <si>
    <t>Membership Growth - Fall (8%)</t>
  </si>
  <si>
    <t>Area Speech Contest</t>
  </si>
  <si>
    <t>Member Retention (90%) - Fall</t>
  </si>
  <si>
    <t>Paid Clubs (no Net Loss) - Spring</t>
  </si>
  <si>
    <t>Paid Clubs (no Net Loss) - Fall</t>
  </si>
  <si>
    <t>Membership Growth - Spring (8%)</t>
  </si>
  <si>
    <t>AD Visit - Spring (5/31/25)</t>
  </si>
  <si>
    <t>Future Leadership Candidates (2) - Fall</t>
  </si>
  <si>
    <t>Future Leadership Candidates (2) -  Spring</t>
  </si>
  <si>
    <t>District Speech Contest Winner - Area Rep</t>
  </si>
  <si>
    <t>Education Awards (Average 8/club)</t>
  </si>
  <si>
    <t>Div D Training by 9/30/24</t>
  </si>
  <si>
    <t>Division Speech Contest</t>
  </si>
  <si>
    <t>Membership Growth  (8%)</t>
  </si>
  <si>
    <t>Distinguished Clubs</t>
  </si>
  <si>
    <t>District 66 Race ot the Top - Club Rankings</t>
  </si>
  <si>
    <t>Fall COT - 90%</t>
  </si>
  <si>
    <t>Spring COT  - 90%</t>
  </si>
  <si>
    <t>2024-10-01</t>
  </si>
  <si>
    <t>Patrick</t>
  </si>
  <si>
    <t>67751434</t>
  </si>
  <si>
    <t>Sahni</t>
  </si>
  <si>
    <t>Raj</t>
  </si>
  <si>
    <t>67763202</t>
  </si>
  <si>
    <t>Dearstyne</t>
  </si>
  <si>
    <t>67764934</t>
  </si>
  <si>
    <t>Broach</t>
  </si>
  <si>
    <t>67754196</t>
  </si>
  <si>
    <t>Vestine</t>
  </si>
  <si>
    <t>67757555</t>
  </si>
  <si>
    <t>06445978</t>
  </si>
  <si>
    <t>67763155</t>
  </si>
  <si>
    <t>67753421</t>
  </si>
  <si>
    <t>Dunn</t>
  </si>
  <si>
    <t>Delia</t>
  </si>
  <si>
    <t>00832156</t>
  </si>
  <si>
    <t>Coffey</t>
  </si>
  <si>
    <t>67755326</t>
  </si>
  <si>
    <t>Hopkins</t>
  </si>
  <si>
    <t>67755328</t>
  </si>
  <si>
    <t>Kendan</t>
  </si>
  <si>
    <t>67764412</t>
  </si>
  <si>
    <t>67757601</t>
  </si>
  <si>
    <t>Hickle</t>
  </si>
  <si>
    <t>04214211</t>
  </si>
  <si>
    <t>Scales</t>
  </si>
  <si>
    <t>Clairesa</t>
  </si>
  <si>
    <t>67752980</t>
  </si>
  <si>
    <t>Partrea</t>
  </si>
  <si>
    <t>67752822</t>
  </si>
  <si>
    <t>Cerrillo</t>
  </si>
  <si>
    <t>Arminda</t>
  </si>
  <si>
    <t>67752825</t>
  </si>
  <si>
    <t>Manheim</t>
  </si>
  <si>
    <t>67752817</t>
  </si>
  <si>
    <t>67754606</t>
  </si>
  <si>
    <t>Allin</t>
  </si>
  <si>
    <t>67754525</t>
  </si>
  <si>
    <t>Martinez</t>
  </si>
  <si>
    <t>Abraham</t>
  </si>
  <si>
    <t>67760516</t>
  </si>
  <si>
    <t>Fennell</t>
  </si>
  <si>
    <t>Tamai</t>
  </si>
  <si>
    <t>67760511</t>
  </si>
  <si>
    <t>Rosetti</t>
  </si>
  <si>
    <t>Mallory</t>
  </si>
  <si>
    <t>67763652</t>
  </si>
  <si>
    <t>Boone</t>
  </si>
  <si>
    <t>Dominique</t>
  </si>
  <si>
    <t>67761167</t>
  </si>
  <si>
    <t>Robinson</t>
  </si>
  <si>
    <t>Shantlle</t>
  </si>
  <si>
    <t>67755946</t>
  </si>
  <si>
    <t>Marlita</t>
  </si>
  <si>
    <t>67755990</t>
  </si>
  <si>
    <t>Misha</t>
  </si>
  <si>
    <t>67759711</t>
  </si>
  <si>
    <t>Milord</t>
  </si>
  <si>
    <t>67755988</t>
  </si>
  <si>
    <t>Boone Clay</t>
  </si>
  <si>
    <t>Abreika</t>
  </si>
  <si>
    <t>67761495</t>
  </si>
  <si>
    <t>Tonica</t>
  </si>
  <si>
    <t>67761490</t>
  </si>
  <si>
    <t>Watts</t>
  </si>
  <si>
    <t>Shawna- Gaye</t>
  </si>
  <si>
    <t>67761492</t>
  </si>
  <si>
    <t>67761487</t>
  </si>
  <si>
    <t>Crenshaw</t>
  </si>
  <si>
    <t>Yolanda</t>
  </si>
  <si>
    <t>67761484</t>
  </si>
  <si>
    <t>67761481</t>
  </si>
  <si>
    <t>Millin</t>
  </si>
  <si>
    <t>Deana</t>
  </si>
  <si>
    <t>67756863</t>
  </si>
  <si>
    <t>Tereesha</t>
  </si>
  <si>
    <t>67755446</t>
  </si>
  <si>
    <t>MOSS</t>
  </si>
  <si>
    <t>67755487</t>
  </si>
  <si>
    <t>October Renewals</t>
  </si>
  <si>
    <t>10/01/2024</t>
  </si>
  <si>
    <t>Linda F. Thompson, PM3</t>
  </si>
  <si>
    <t>09/30/2024</t>
  </si>
  <si>
    <t>Pamela S. Howard, EH2</t>
  </si>
  <si>
    <t>09/27/2024</t>
  </si>
  <si>
    <t>Venus Wilmer, DTM</t>
  </si>
  <si>
    <t>Linda Anthony-Austin, SR4</t>
  </si>
  <si>
    <t>Sean Dyer, PM3</t>
  </si>
  <si>
    <t>09/28/2024</t>
  </si>
  <si>
    <t>Anthony Vacanti, MS4</t>
  </si>
  <si>
    <t>Ronald R. Burge, VC4</t>
  </si>
  <si>
    <t>MS1</t>
  </si>
  <si>
    <t>09/19/2024</t>
  </si>
  <si>
    <t>Drusilla O. Pair, MS1</t>
  </si>
  <si>
    <t>Sherri Y. Smith, PM2</t>
  </si>
  <si>
    <t>IP3</t>
  </si>
  <si>
    <t>09/22/2024</t>
  </si>
  <si>
    <t>Kittima Morton, IP3</t>
  </si>
  <si>
    <t>09/17/2024</t>
  </si>
  <si>
    <t>Earl Reyes, MS2</t>
  </si>
  <si>
    <t>09/24/2024</t>
  </si>
  <si>
    <t>Doug E. Rogers, MS1</t>
  </si>
  <si>
    <t>67505387 - Name unavailable</t>
  </si>
  <si>
    <t>LaTaunia N. Crockett, PI2</t>
  </si>
  <si>
    <t>07064189 - Name unavailable</t>
  </si>
  <si>
    <t>05182794 - Name unavailable</t>
  </si>
  <si>
    <t>09/18/2024</t>
  </si>
  <si>
    <t>09/23/2024</t>
  </si>
  <si>
    <t>Natalie Cummings, IP3</t>
  </si>
  <si>
    <t>Kevin Blowe, PM2</t>
  </si>
  <si>
    <t>09/20/2024</t>
  </si>
  <si>
    <t>Denver Lobo, IP2</t>
  </si>
  <si>
    <t>Sonya Todd, PM1</t>
  </si>
  <si>
    <t>October Active Clubs</t>
  </si>
  <si>
    <t>Base Membership</t>
  </si>
  <si>
    <t>District 66 Club of the Year Points</t>
  </si>
  <si>
    <t>Jim</t>
  </si>
  <si>
    <t>Hassell Harmon</t>
  </si>
  <si>
    <t>Net Gain/Loss</t>
  </si>
  <si>
    <t>10/04/2024</t>
  </si>
  <si>
    <t>Richard G. Byrne, DTM</t>
  </si>
  <si>
    <t>10/08/2024</t>
  </si>
  <si>
    <t>Edith J. Blake, PM1</t>
  </si>
  <si>
    <t>10/02/2024</t>
  </si>
  <si>
    <t>Catherine A. Ibarra, EH1</t>
  </si>
  <si>
    <t>10/09/2024</t>
  </si>
  <si>
    <t>Carol A. Curran, DL1</t>
  </si>
  <si>
    <t>10/03/2024</t>
  </si>
  <si>
    <t>Madhavi Gunapati, IP5</t>
  </si>
  <si>
    <t>IP5</t>
  </si>
  <si>
    <t>Daniel Hung, LD5</t>
  </si>
  <si>
    <t>LD3</t>
  </si>
  <si>
    <t>LD4</t>
  </si>
  <si>
    <t>Minhyuk Ko, PM5</t>
  </si>
  <si>
    <t>Brent R. Clarke, EH1</t>
  </si>
  <si>
    <t>Linda Davis, PM3</t>
  </si>
  <si>
    <t>Tod Cohen, DTM</t>
  </si>
  <si>
    <t>Bei Chen, DL1</t>
  </si>
  <si>
    <t>Ami R. Somers, PM1</t>
  </si>
  <si>
    <t>Jane Fletcher, DTM</t>
  </si>
  <si>
    <t>Roanoke</t>
  </si>
  <si>
    <t>01401238 - Name unavailable</t>
  </si>
  <si>
    <t>Sharon K. Bares, DTM</t>
  </si>
  <si>
    <t>TC3</t>
  </si>
  <si>
    <t>Glenn Doggett, DTM</t>
  </si>
  <si>
    <t>William O. Welsh, DL4</t>
  </si>
  <si>
    <t>Damon Slater, PM3</t>
  </si>
  <si>
    <t>Heather N. Lourenco, MS2</t>
  </si>
  <si>
    <t>10/07/2024</t>
  </si>
  <si>
    <t>67560946 - Name unavailable</t>
  </si>
  <si>
    <t>67766206</t>
  </si>
  <si>
    <t>67768237</t>
  </si>
  <si>
    <t>Greeley</t>
  </si>
  <si>
    <t>67765797</t>
  </si>
  <si>
    <t>Condit</t>
  </si>
  <si>
    <t>67765045</t>
  </si>
  <si>
    <t>Wiaterek</t>
  </si>
  <si>
    <t>67513825</t>
  </si>
  <si>
    <t>Ortega-Salazar</t>
  </si>
  <si>
    <t>67768510</t>
  </si>
  <si>
    <t>Andrews Devairakkam</t>
  </si>
  <si>
    <t>Lydia</t>
  </si>
  <si>
    <t>67765523</t>
  </si>
  <si>
    <t>Vadivel</t>
  </si>
  <si>
    <t>Hariharbalaji</t>
  </si>
  <si>
    <t>67765524</t>
  </si>
  <si>
    <t>Reitz</t>
  </si>
  <si>
    <t>67767525</t>
  </si>
  <si>
    <t>Granger</t>
  </si>
  <si>
    <t>67765140</t>
  </si>
  <si>
    <t>Sosnowski</t>
  </si>
  <si>
    <t>67767171</t>
  </si>
  <si>
    <t>Shane</t>
  </si>
  <si>
    <t>67765278</t>
  </si>
  <si>
    <t>Colton</t>
  </si>
  <si>
    <t>67765082</t>
  </si>
  <si>
    <t>67766963</t>
  </si>
  <si>
    <t>Jovan</t>
  </si>
  <si>
    <t>67768903</t>
  </si>
  <si>
    <t>Simmons-Jackson</t>
  </si>
  <si>
    <t>67767411</t>
  </si>
  <si>
    <t>Das</t>
  </si>
  <si>
    <t>Purvasha</t>
  </si>
  <si>
    <t>04951103</t>
  </si>
  <si>
    <t>Steppe</t>
  </si>
  <si>
    <t>Rodney</t>
  </si>
  <si>
    <t>67755647</t>
  </si>
  <si>
    <t>Tye</t>
  </si>
  <si>
    <t>67766557</t>
  </si>
  <si>
    <t>Desai</t>
  </si>
  <si>
    <t>Lauri</t>
  </si>
  <si>
    <t>67764340</t>
  </si>
  <si>
    <t>Arina</t>
  </si>
  <si>
    <t>67768948</t>
  </si>
  <si>
    <t>Borges</t>
  </si>
  <si>
    <t>Goncalo</t>
  </si>
  <si>
    <t>67768958</t>
  </si>
  <si>
    <t>Madariaga</t>
  </si>
  <si>
    <t>67768963</t>
  </si>
  <si>
    <t>Wanda</t>
  </si>
  <si>
    <t>01022526</t>
  </si>
  <si>
    <t>Schuelke</t>
  </si>
  <si>
    <t>67766728</t>
  </si>
  <si>
    <t>Ballard</t>
  </si>
  <si>
    <t>67767817</t>
  </si>
  <si>
    <t>Collins</t>
  </si>
  <si>
    <t>67769434</t>
  </si>
  <si>
    <t>Belair</t>
  </si>
  <si>
    <t>Aysis</t>
  </si>
  <si>
    <t>District 66 Race ot the Top - District 66 Area Director of the Year Standings</t>
  </si>
  <si>
    <t>9/30/24 Membership</t>
  </si>
  <si>
    <t>Renew %</t>
  </si>
  <si>
    <t>Floyd</t>
  </si>
  <si>
    <t>07615519</t>
  </si>
  <si>
    <t>Gupta</t>
  </si>
  <si>
    <t>Nikhil</t>
  </si>
  <si>
    <t>67771352</t>
  </si>
  <si>
    <t>67771301</t>
  </si>
  <si>
    <t>Duke</t>
  </si>
  <si>
    <t>Gabby</t>
  </si>
  <si>
    <t>67769903</t>
  </si>
  <si>
    <t>Vashisht</t>
  </si>
  <si>
    <t>Neha</t>
  </si>
  <si>
    <t>67772951</t>
  </si>
  <si>
    <t>Cassidy</t>
  </si>
  <si>
    <t>Suffolk</t>
  </si>
  <si>
    <t>67770195</t>
  </si>
  <si>
    <t>Xhoxhi</t>
  </si>
  <si>
    <t>Ilir</t>
  </si>
  <si>
    <t>67769824</t>
  </si>
  <si>
    <t>67769939</t>
  </si>
  <si>
    <t>D’Yannah</t>
  </si>
  <si>
    <t>67771594</t>
  </si>
  <si>
    <t>Hutson</t>
  </si>
  <si>
    <t>67771579</t>
  </si>
  <si>
    <t>Shardae</t>
  </si>
  <si>
    <t>67771589</t>
  </si>
  <si>
    <t>67770607</t>
  </si>
  <si>
    <t>Henreese</t>
  </si>
  <si>
    <t>67771585</t>
  </si>
  <si>
    <t>Mattice</t>
  </si>
  <si>
    <t>April Renewals</t>
  </si>
  <si>
    <t>Nov Visit award</t>
  </si>
  <si>
    <t>Club Goals Met</t>
  </si>
  <si>
    <t>Nov AD Visit</t>
  </si>
  <si>
    <t>May AD Visit</t>
  </si>
  <si>
    <t>10/10/2024</t>
  </si>
  <si>
    <t>Robin J. Honeycutt, DTM</t>
  </si>
  <si>
    <t>Nick Mastrovito, SR1</t>
  </si>
  <si>
    <t>10/31/2024</t>
  </si>
  <si>
    <t>10/25/2024</t>
  </si>
  <si>
    <t>Carla R. Davis, PI3</t>
  </si>
  <si>
    <t>Doretha Pair, DTM</t>
  </si>
  <si>
    <t>10/29/2024</t>
  </si>
  <si>
    <t>Stephen R. Luke, MS3</t>
  </si>
  <si>
    <t>Chad Oxton, EH1</t>
  </si>
  <si>
    <t>10/24/2024</t>
  </si>
  <si>
    <t>Alexis S. Silver, PM1</t>
  </si>
  <si>
    <t>10/30/2024</t>
  </si>
  <si>
    <t>Education %</t>
  </si>
  <si>
    <t>2024-11-01</t>
  </si>
  <si>
    <t>67771949</t>
  </si>
  <si>
    <t>Holbert</t>
  </si>
  <si>
    <t>Madison</t>
  </si>
  <si>
    <t>67776730</t>
  </si>
  <si>
    <t>67773913</t>
  </si>
  <si>
    <t>Behlin</t>
  </si>
  <si>
    <t>TerriNicole</t>
  </si>
  <si>
    <t>67776727</t>
  </si>
  <si>
    <t>Davidson</t>
  </si>
  <si>
    <t>Savannah</t>
  </si>
  <si>
    <t>67778236</t>
  </si>
  <si>
    <t>67773382</t>
  </si>
  <si>
    <t>Kellas</t>
  </si>
  <si>
    <t>Marina</t>
  </si>
  <si>
    <t>67776268</t>
  </si>
  <si>
    <t>Tetteh</t>
  </si>
  <si>
    <t>DL2</t>
  </si>
  <si>
    <t>67775420</t>
  </si>
  <si>
    <t>Drew</t>
  </si>
  <si>
    <t>67778011</t>
  </si>
  <si>
    <t>Xiong</t>
  </si>
  <si>
    <t>07747973</t>
  </si>
  <si>
    <t>Lenertz</t>
  </si>
  <si>
    <t>67773500</t>
  </si>
  <si>
    <t>Chiteve</t>
  </si>
  <si>
    <t>Divinejoy</t>
  </si>
  <si>
    <t>67773146</t>
  </si>
  <si>
    <t>Kakunuri</t>
  </si>
  <si>
    <t>Manaswini</t>
  </si>
  <si>
    <t>67775496</t>
  </si>
  <si>
    <t>Lehner</t>
  </si>
  <si>
    <t>67775494</t>
  </si>
  <si>
    <t>Koulianos</t>
  </si>
  <si>
    <t>67766595</t>
  </si>
  <si>
    <t>Richardson</t>
  </si>
  <si>
    <t>Randall</t>
  </si>
  <si>
    <t>67774656</t>
  </si>
  <si>
    <t>Modlin</t>
  </si>
  <si>
    <t>67774652</t>
  </si>
  <si>
    <t>Deutschlander</t>
  </si>
  <si>
    <t>67776733</t>
  </si>
  <si>
    <t>Merkerson</t>
  </si>
  <si>
    <t>Shaunn</t>
  </si>
  <si>
    <t>67776847</t>
  </si>
  <si>
    <t>Sanchez</t>
  </si>
  <si>
    <t>67764717</t>
  </si>
  <si>
    <t>Corner</t>
  </si>
  <si>
    <t>67778663</t>
  </si>
  <si>
    <t>Forbes</t>
  </si>
  <si>
    <t>67777199</t>
  </si>
  <si>
    <t>Guss</t>
  </si>
  <si>
    <t>67780247</t>
  </si>
  <si>
    <t>Jerin</t>
  </si>
  <si>
    <t>67775488</t>
  </si>
  <si>
    <t>Talluri</t>
  </si>
  <si>
    <t>Bharani</t>
  </si>
  <si>
    <t>67775780</t>
  </si>
  <si>
    <t>Owens</t>
  </si>
  <si>
    <t>Nakisha</t>
  </si>
  <si>
    <t>67775915</t>
  </si>
  <si>
    <t>Brooke "Hagen"</t>
  </si>
  <si>
    <t>67778089</t>
  </si>
  <si>
    <t>Khadija</t>
  </si>
  <si>
    <t>67778090</t>
  </si>
  <si>
    <t>67778091</t>
  </si>
  <si>
    <t>Selvi</t>
  </si>
  <si>
    <t>67778093</t>
  </si>
  <si>
    <t>Carpenter</t>
  </si>
  <si>
    <t>Brendalee</t>
  </si>
  <si>
    <t>67585598</t>
  </si>
  <si>
    <t>DeNise</t>
  </si>
  <si>
    <t>67775174</t>
  </si>
  <si>
    <t>Rosario Escobar</t>
  </si>
  <si>
    <t>Jaime</t>
  </si>
  <si>
    <t>67774995</t>
  </si>
  <si>
    <t>Ahn</t>
  </si>
  <si>
    <t>Eunkyung</t>
  </si>
  <si>
    <t>67771074</t>
  </si>
  <si>
    <t>Harris-Ashby</t>
  </si>
  <si>
    <t>Jolonda</t>
  </si>
  <si>
    <t>67775180</t>
  </si>
  <si>
    <t>Shari</t>
  </si>
  <si>
    <t>01024570</t>
  </si>
  <si>
    <t>Skeeter</t>
  </si>
  <si>
    <t>67775659</t>
  </si>
  <si>
    <t>Kaplan</t>
  </si>
  <si>
    <t>Violet</t>
  </si>
  <si>
    <t>67775898</t>
  </si>
  <si>
    <t>Wiggins</t>
  </si>
  <si>
    <t>VC3</t>
  </si>
  <si>
    <t>67780292</t>
  </si>
  <si>
    <t>Mellon</t>
  </si>
  <si>
    <t>67780241</t>
  </si>
  <si>
    <t>Grady</t>
  </si>
  <si>
    <t>67780244</t>
  </si>
  <si>
    <t>Macinica</t>
  </si>
  <si>
    <t>Mariana</t>
  </si>
  <si>
    <t>03149372</t>
  </si>
  <si>
    <t>67778302</t>
  </si>
  <si>
    <t>McKenzie</t>
  </si>
  <si>
    <t>67774623</t>
  </si>
  <si>
    <t>Swannee-Gardier</t>
  </si>
  <si>
    <t>Terriece</t>
  </si>
  <si>
    <t>As of November 30, 2024</t>
  </si>
  <si>
    <t>11/15/2024</t>
  </si>
  <si>
    <t>00997050 - Name unavailable</t>
  </si>
  <si>
    <t>11/17/2024</t>
  </si>
  <si>
    <t>67673190 - Name unavailable</t>
  </si>
  <si>
    <t>11/13/2024</t>
  </si>
  <si>
    <t>11/11/2024</t>
  </si>
  <si>
    <t>Alexei Kouminov, PM1</t>
  </si>
  <si>
    <t>67540927 - Name unavailable</t>
  </si>
  <si>
    <t>11/14/2024</t>
  </si>
  <si>
    <t>67583173 - Name unavailable</t>
  </si>
  <si>
    <t>Mark H. Fritzen, PI1</t>
  </si>
  <si>
    <t>Joshua C. Wright, PM4</t>
  </si>
  <si>
    <t>11/10/2024</t>
  </si>
  <si>
    <t>Susan M. Dootson, EC1</t>
  </si>
  <si>
    <t>11/01/2024</t>
  </si>
  <si>
    <t>Lawrence D. Nichols, PM1</t>
  </si>
  <si>
    <t>11/30/2024</t>
  </si>
  <si>
    <t>Pallab Chatterjee, MS4</t>
  </si>
  <si>
    <t>11/05/2024</t>
  </si>
  <si>
    <t>03037323 - Name unavailable</t>
  </si>
  <si>
    <t>11/12/2024</t>
  </si>
  <si>
    <t>Bimal Amaradasa, PM2</t>
  </si>
  <si>
    <t>John T. Myers, IP2</t>
  </si>
  <si>
    <t>11/04/2024</t>
  </si>
  <si>
    <t>02083179 - Name unavailable</t>
  </si>
  <si>
    <t>11/23/2024</t>
  </si>
  <si>
    <t>Marie Griffen, LD4</t>
  </si>
  <si>
    <t>11/26/2024</t>
  </si>
  <si>
    <t>Farha Naaz, PM2</t>
  </si>
  <si>
    <t>11/02/2024</t>
  </si>
  <si>
    <t>07095339 - Name unavailable</t>
  </si>
  <si>
    <t>11/07/2024</t>
  </si>
  <si>
    <t>John P. Molloy, MS1</t>
  </si>
  <si>
    <t>Cassandra Greene, IP4</t>
  </si>
  <si>
    <t>06605383 - Name unavailable</t>
  </si>
  <si>
    <t>11/09/2024</t>
  </si>
  <si>
    <t>Leslie Williams, PM3</t>
  </si>
  <si>
    <t>67565163 - Name unavailable</t>
  </si>
  <si>
    <t>11/06/2024</t>
  </si>
  <si>
    <t>67493079 - Name unavailable</t>
  </si>
  <si>
    <t>11/19/2024</t>
  </si>
  <si>
    <t>Frederica A. Ricks, DL2</t>
  </si>
  <si>
    <t>AUSTIN R. HEADRICK, PM1</t>
  </si>
  <si>
    <t>67696929 - Name unavailable</t>
  </si>
  <si>
    <t>Martha D. Stevens, DTM</t>
  </si>
  <si>
    <t>11/20/2024</t>
  </si>
  <si>
    <t>Toree J. Hassell Harmon, IP1</t>
  </si>
  <si>
    <t>John R. Jones, DL5</t>
  </si>
  <si>
    <t>Victoria Mastrovito, PI1</t>
  </si>
  <si>
    <t>11/24/2024</t>
  </si>
  <si>
    <t>Jim Kennedy, DTM</t>
  </si>
  <si>
    <t>11/25/2024</t>
  </si>
  <si>
    <t>Megan N. Lineberry, LD1</t>
  </si>
  <si>
    <t>67560950 - Name unavailable</t>
  </si>
  <si>
    <t>11/16/2024</t>
  </si>
  <si>
    <t>Shelita L. Salley, MS1</t>
  </si>
  <si>
    <t>PI1 ,
PI2 ,
PI3</t>
  </si>
  <si>
    <t>DTM ,
EC4 ,
EC5</t>
  </si>
  <si>
    <t>IP2 ,
TC4 ,
TC5</t>
  </si>
  <si>
    <t>DTM ,
IP1 ,
IP2 ,
PI5 ,
SR3 ,
VC4</t>
  </si>
  <si>
    <t>MS5 ,
PI3 ,
PI4 ,
SR1 ,
PI5</t>
  </si>
  <si>
    <t>VC2 ,
VC3 ,
PM4 ,
PM2 ,
PM5 ,
TC5 ,
VC1 ,
PM3</t>
  </si>
  <si>
    <t xml:space="preserve">Number </t>
  </si>
  <si>
    <t>Awards</t>
  </si>
  <si>
    <t>*8 additional district leaders with at least one education award</t>
  </si>
  <si>
    <t>Max Level Completed</t>
  </si>
  <si>
    <t>2</t>
  </si>
  <si>
    <t>0</t>
  </si>
  <si>
    <t>4</t>
  </si>
  <si>
    <t>1</t>
  </si>
  <si>
    <t>5</t>
  </si>
  <si>
    <t>3</t>
  </si>
  <si>
    <t>2024-12-01</t>
  </si>
  <si>
    <t>67784905</t>
  </si>
  <si>
    <t>67792734</t>
  </si>
  <si>
    <t>Shana</t>
  </si>
  <si>
    <t>67786947</t>
  </si>
  <si>
    <t>Murthy</t>
  </si>
  <si>
    <t>Akansh</t>
  </si>
  <si>
    <t>2025-01-01</t>
  </si>
  <si>
    <t>67613837</t>
  </si>
  <si>
    <t>Skellington</t>
  </si>
  <si>
    <t>67786094</t>
  </si>
  <si>
    <t>Bacher</t>
  </si>
  <si>
    <t>Carley</t>
  </si>
  <si>
    <t>Brown-Mitchell</t>
  </si>
  <si>
    <t>67791693</t>
  </si>
  <si>
    <t>Rexhepi</t>
  </si>
  <si>
    <t>Dibran</t>
  </si>
  <si>
    <t>67784907</t>
  </si>
  <si>
    <t>Ujaria</t>
  </si>
  <si>
    <t>Manishkumar</t>
  </si>
  <si>
    <t>67792902</t>
  </si>
  <si>
    <t>Nanjundamoorthi Shanmugam</t>
  </si>
  <si>
    <t>Ganesh Kumar</t>
  </si>
  <si>
    <t>67785725</t>
  </si>
  <si>
    <t>Dawe</t>
  </si>
  <si>
    <t>67783202</t>
  </si>
  <si>
    <t>Dzansi</t>
  </si>
  <si>
    <t>Christiana</t>
  </si>
  <si>
    <t>67780902</t>
  </si>
  <si>
    <t>Duvall</t>
  </si>
  <si>
    <t>67785001</t>
  </si>
  <si>
    <t>Newman III</t>
  </si>
  <si>
    <t>67784686</t>
  </si>
  <si>
    <t>67784999</t>
  </si>
  <si>
    <t>67793031</t>
  </si>
  <si>
    <t>Mirna</t>
  </si>
  <si>
    <t>67782179</t>
  </si>
  <si>
    <t>Fulton</t>
  </si>
  <si>
    <t>67784397</t>
  </si>
  <si>
    <t>Reins</t>
  </si>
  <si>
    <t>67777571</t>
  </si>
  <si>
    <t>Bounkazi</t>
  </si>
  <si>
    <t>Mercia</t>
  </si>
  <si>
    <t>67782226</t>
  </si>
  <si>
    <t>Wang</t>
  </si>
  <si>
    <t>Mia</t>
  </si>
  <si>
    <t>67773566</t>
  </si>
  <si>
    <t>Stark</t>
  </si>
  <si>
    <t>67784370</t>
  </si>
  <si>
    <t>Selina</t>
  </si>
  <si>
    <t>67787606</t>
  </si>
  <si>
    <t>Noah</t>
  </si>
  <si>
    <t>Louis</t>
  </si>
  <si>
    <t>As of December 31, 2024</t>
  </si>
  <si>
    <t>As of January 2, 2025</t>
  </si>
  <si>
    <t>12/05/2024</t>
  </si>
  <si>
    <t>Justin T. Mayo, PI4</t>
  </si>
  <si>
    <t>12/20/2024</t>
  </si>
  <si>
    <t>Veena Usgaonkar, TC3</t>
  </si>
  <si>
    <t>12/19/2024</t>
  </si>
  <si>
    <t>Deannea Dameron, PI5</t>
  </si>
  <si>
    <t>Cynthia Sterrett, PM5</t>
  </si>
  <si>
    <t>12/22/2024</t>
  </si>
  <si>
    <t>Richard L. Coleman, DTM</t>
  </si>
  <si>
    <t>12/07/2024</t>
  </si>
  <si>
    <t>Victoria Mastrovito, PI2</t>
  </si>
  <si>
    <t>12/12/2024</t>
  </si>
  <si>
    <t>Sarah L. Stubbs, MS2</t>
  </si>
  <si>
    <t>12/31/2024</t>
  </si>
  <si>
    <t>Bei Chen, TC5</t>
  </si>
  <si>
    <t>12/18/2024</t>
  </si>
  <si>
    <t>12/11/2024</t>
  </si>
  <si>
    <t>Brianna N. Monroe-Gregory, PM1</t>
  </si>
  <si>
    <t>Frederica A. Ricks, DTM</t>
  </si>
  <si>
    <t>12/03/2024</t>
  </si>
  <si>
    <t>04547344 - Name unavailable</t>
  </si>
  <si>
    <t>12/17/2024</t>
  </si>
  <si>
    <t>67669431 - Name unavailable</t>
  </si>
  <si>
    <t>07474091 - Name unavailable</t>
  </si>
  <si>
    <t>12/13/2024</t>
  </si>
  <si>
    <t>67553874 - Name unavailable</t>
  </si>
  <si>
    <t>12/26/2024</t>
  </si>
  <si>
    <t>Christopher Lin, VC1</t>
  </si>
  <si>
    <t>67500966 - Name unavailable</t>
  </si>
  <si>
    <t>12/02/2024</t>
  </si>
  <si>
    <t>Debra S. Jordan, TC4</t>
  </si>
  <si>
    <t>12/16/2024</t>
  </si>
  <si>
    <t>01343253 - Name unavailable</t>
  </si>
  <si>
    <t>67656079 - Name unavailable</t>
  </si>
  <si>
    <t>Teresa Kristek, DL1</t>
  </si>
  <si>
    <t>12/04/2024</t>
  </si>
  <si>
    <t>Gabriel C. Zolton, PM2</t>
  </si>
  <si>
    <t>12/08/2024</t>
  </si>
  <si>
    <t>12/10/2024</t>
  </si>
  <si>
    <t>Vanessa Clack, EC2</t>
  </si>
  <si>
    <t>12/29/2024</t>
  </si>
  <si>
    <t>00309629 - Name unavailable</t>
  </si>
  <si>
    <t>12/09/2024</t>
  </si>
  <si>
    <t>Gloria C. Henderson, DTM</t>
  </si>
  <si>
    <t>Jacqueline Harrison, DTM</t>
  </si>
  <si>
    <t>District 66 District Leader Triple Crown Summary</t>
  </si>
  <si>
    <t>12/31/24 Membership</t>
  </si>
  <si>
    <t>COT - Spring (min 4)</t>
  </si>
  <si>
    <t xml:space="preserve">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</si>
</sst>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b/>
      <i/>
      <sz val="16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4"/>
      <color theme="1"/>
      <name val="Calibri"/>
      <family val="2"/>
    </font>
    <font>
      <i/>
      <sz val="12"/>
      <color theme="1"/>
      <name val="Calibri"/>
      <family val="2"/>
    </font>
    <font>
      <b/>
      <i/>
      <sz val="11"/>
      <name val="Calibri"/>
      <family val="2"/>
    </font>
    <font>
      <b/>
      <i/>
      <sz val="14"/>
      <color theme="1"/>
      <name val="Calibri"/>
      <family val="2"/>
    </font>
    <font>
      <b/>
      <i/>
      <sz val="12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4"/>
      <name val="Calibri"/>
      <family val="2"/>
    </font>
    <font>
      <b/>
      <u/>
      <sz val="12"/>
      <name val="Calibri"/>
      <family val="2"/>
    </font>
    <font>
      <sz val="11"/>
      <color theme="1"/>
      <name val="Aptos Narrow"/>
      <family val="2"/>
      <scheme val="minor"/>
    </font>
    <font>
      <b/>
      <i/>
      <u/>
      <sz val="12"/>
      <color theme="1"/>
      <name val="Calibri"/>
      <family val="2"/>
    </font>
    <font>
      <sz val="14"/>
      <name val="Calibri"/>
      <family val="2"/>
    </font>
    <font>
      <i/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rgb="FFFF0000"/>
      <name val="Calibri"/>
      <family val="2"/>
    </font>
    <font>
      <b/>
      <i/>
      <sz val="14"/>
      <color rgb="FFFF0000"/>
      <name val="Calibri"/>
      <family val="2"/>
    </font>
    <font>
      <i/>
      <sz val="12"/>
      <color rgb="FFFF0000"/>
      <name val="Calibri"/>
      <family val="2"/>
    </font>
    <font>
      <b/>
      <sz val="12"/>
      <color rgb="FFFF0000"/>
      <name val="Aptos Narrow"/>
      <family val="2"/>
      <scheme val="minor"/>
    </font>
    <font>
      <b/>
      <sz val="12"/>
      <color rgb="FFFF0000"/>
      <name val="Calibri"/>
      <family val="2"/>
    </font>
    <font>
      <b/>
      <i/>
      <sz val="12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color rgb="FFFF0000"/>
      <name val="Calibri"/>
      <family val="2"/>
    </font>
    <font>
      <b/>
      <sz val="12"/>
      <color theme="0"/>
      <name val="Calibri"/>
      <family val="2"/>
    </font>
    <font>
      <i/>
      <u/>
      <sz val="12"/>
      <color theme="1"/>
      <name val="Calibri"/>
      <family val="2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u/>
      <sz val="12"/>
      <color theme="1"/>
      <name val="Aptos Narrow"/>
      <family val="2"/>
      <scheme val="minor"/>
    </font>
    <font>
      <u/>
      <sz val="12"/>
      <color theme="1"/>
      <name val="Calibri"/>
      <family val="2"/>
    </font>
    <font>
      <b/>
      <u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theme="9" tint="0.79998168889431442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5" fillId="0" borderId="0"/>
    <xf numFmtId="9" fontId="26" fillId="0" borderId="0" applyFont="0" applyFill="0" applyBorder="0" applyAlignment="0" applyProtection="0"/>
  </cellStyleXfs>
  <cellXfs count="2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4" fillId="0" borderId="0" xfId="0" applyFont="1"/>
    <xf numFmtId="0" fontId="3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6" fillId="0" borderId="0" xfId="0" applyFont="1"/>
    <xf numFmtId="0" fontId="22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/>
    <xf numFmtId="0" fontId="24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1" fontId="3" fillId="0" borderId="0" xfId="0" applyNumberFormat="1" applyFont="1"/>
    <xf numFmtId="10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6" fillId="0" borderId="0" xfId="0" applyNumberFormat="1" applyFont="1"/>
    <xf numFmtId="0" fontId="25" fillId="0" borderId="0" xfId="0" applyFont="1"/>
    <xf numFmtId="1" fontId="25" fillId="0" borderId="0" xfId="0" applyNumberFormat="1" applyFont="1"/>
    <xf numFmtId="0" fontId="2" fillId="2" borderId="0" xfId="0" applyFont="1" applyFill="1"/>
    <xf numFmtId="10" fontId="2" fillId="3" borderId="0" xfId="0" applyNumberFormat="1" applyFont="1" applyFill="1" applyAlignment="1">
      <alignment horizontal="center"/>
    </xf>
    <xf numFmtId="10" fontId="3" fillId="0" borderId="0" xfId="0" applyNumberFormat="1" applyFont="1" applyAlignment="1">
      <alignment horizontal="center"/>
    </xf>
    <xf numFmtId="0" fontId="9" fillId="0" borderId="0" xfId="0" applyFont="1"/>
    <xf numFmtId="0" fontId="17" fillId="0" borderId="0" xfId="0" applyFont="1" applyAlignment="1">
      <alignment horizontal="left" vertical="top"/>
    </xf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13" fillId="0" borderId="0" xfId="0" applyFont="1"/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4" fontId="17" fillId="0" borderId="0" xfId="0" applyNumberFormat="1" applyFont="1"/>
    <xf numFmtId="0" fontId="17" fillId="0" borderId="0" xfId="0" applyFont="1" applyAlignment="1">
      <alignment horizontal="center"/>
    </xf>
    <xf numFmtId="14" fontId="17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3" fillId="0" borderId="0" xfId="0" applyNumberFormat="1" applyFont="1"/>
    <xf numFmtId="0" fontId="3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0" fontId="13" fillId="0" borderId="0" xfId="0" applyNumberFormat="1" applyFont="1"/>
    <xf numFmtId="10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0" fontId="6" fillId="0" borderId="0" xfId="0" applyNumberFormat="1" applyFont="1"/>
    <xf numFmtId="9" fontId="13" fillId="0" borderId="0" xfId="0" applyNumberFormat="1" applyFont="1"/>
    <xf numFmtId="2" fontId="5" fillId="0" borderId="0" xfId="0" applyNumberFormat="1" applyFont="1" applyAlignment="1">
      <alignment horizontal="center" wrapText="1"/>
    </xf>
    <xf numFmtId="10" fontId="5" fillId="0" borderId="0" xfId="0" applyNumberFormat="1" applyFont="1" applyAlignment="1">
      <alignment horizontal="center" wrapText="1"/>
    </xf>
    <xf numFmtId="2" fontId="6" fillId="0" borderId="0" xfId="0" applyNumberFormat="1" applyFont="1"/>
    <xf numFmtId="2" fontId="5" fillId="0" borderId="0" xfId="0" applyNumberFormat="1" applyFont="1"/>
    <xf numFmtId="10" fontId="5" fillId="0" borderId="0" xfId="0" applyNumberFormat="1" applyFont="1"/>
    <xf numFmtId="2" fontId="13" fillId="0" borderId="0" xfId="0" applyNumberFormat="1" applyFont="1"/>
    <xf numFmtId="0" fontId="27" fillId="0" borderId="0" xfId="0" applyFont="1"/>
    <xf numFmtId="2" fontId="27" fillId="0" borderId="0" xfId="0" applyNumberFormat="1" applyFont="1"/>
    <xf numFmtId="10" fontId="27" fillId="0" borderId="0" xfId="0" applyNumberFormat="1" applyFont="1"/>
    <xf numFmtId="0" fontId="28" fillId="0" borderId="0" xfId="0" applyFont="1" applyAlignment="1">
      <alignment horizontal="center"/>
    </xf>
    <xf numFmtId="0" fontId="7" fillId="0" borderId="0" xfId="0" applyFont="1"/>
    <xf numFmtId="0" fontId="7" fillId="4" borderId="0" xfId="0" applyFont="1" applyFill="1"/>
    <xf numFmtId="0" fontId="15" fillId="0" borderId="0" xfId="0" applyFont="1" applyAlignment="1">
      <alignment horizontal="center"/>
    </xf>
    <xf numFmtId="10" fontId="11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23" fillId="4" borderId="0" xfId="0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1" fillId="4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1" fontId="6" fillId="2" borderId="0" xfId="0" applyNumberFormat="1" applyFont="1" applyFill="1" applyAlignment="1">
      <alignment horizontal="center"/>
    </xf>
    <xf numFmtId="10" fontId="6" fillId="0" borderId="0" xfId="0" applyNumberFormat="1" applyFont="1" applyAlignment="1">
      <alignment horizontal="center"/>
    </xf>
    <xf numFmtId="9" fontId="13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9" fontId="5" fillId="0" borderId="0" xfId="2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quotePrefix="1" applyFont="1" applyAlignment="1">
      <alignment horizontal="center" wrapText="1"/>
    </xf>
    <xf numFmtId="10" fontId="5" fillId="0" borderId="0" xfId="0" applyNumberFormat="1" applyFont="1" applyAlignment="1">
      <alignment horizontal="center"/>
    </xf>
    <xf numFmtId="0" fontId="16" fillId="4" borderId="0" xfId="0" applyFont="1" applyFill="1"/>
    <xf numFmtId="1" fontId="29" fillId="0" borderId="0" xfId="0" applyNumberFormat="1" applyFont="1"/>
    <xf numFmtId="1" fontId="1" fillId="0" borderId="0" xfId="0" applyNumberFormat="1" applyFont="1"/>
    <xf numFmtId="1" fontId="2" fillId="0" borderId="0" xfId="0" applyNumberFormat="1" applyFont="1"/>
    <xf numFmtId="0" fontId="30" fillId="0" borderId="0" xfId="0" applyFont="1" applyAlignment="1">
      <alignment horizontal="center"/>
    </xf>
    <xf numFmtId="0" fontId="30" fillId="0" borderId="0" xfId="0" applyFont="1"/>
    <xf numFmtId="1" fontId="30" fillId="0" borderId="0" xfId="0" applyNumberFormat="1" applyFont="1"/>
    <xf numFmtId="15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 wrapText="1"/>
    </xf>
    <xf numFmtId="0" fontId="6" fillId="0" borderId="1" xfId="0" applyFont="1" applyBorder="1"/>
    <xf numFmtId="1" fontId="1" fillId="0" borderId="0" xfId="1" applyNumberFormat="1" applyFont="1"/>
    <xf numFmtId="0" fontId="1" fillId="0" borderId="0" xfId="1" applyFont="1"/>
    <xf numFmtId="0" fontId="31" fillId="0" borderId="0" xfId="0" applyFont="1"/>
    <xf numFmtId="0" fontId="6" fillId="0" borderId="3" xfId="0" applyFont="1" applyBorder="1"/>
    <xf numFmtId="0" fontId="6" fillId="0" borderId="2" xfId="0" applyFont="1" applyBorder="1"/>
    <xf numFmtId="0" fontId="31" fillId="0" borderId="0" xfId="0" applyFont="1" applyAlignment="1">
      <alignment horizontal="center"/>
    </xf>
    <xf numFmtId="0" fontId="32" fillId="0" borderId="0" xfId="0" applyFont="1"/>
    <xf numFmtId="0" fontId="0" fillId="0" borderId="1" xfId="0" applyBorder="1" applyAlignment="1">
      <alignment horizontal="center"/>
    </xf>
    <xf numFmtId="10" fontId="2" fillId="5" borderId="0" xfId="0" applyNumberFormat="1" applyFont="1" applyFill="1" applyAlignment="1">
      <alignment horizontal="center"/>
    </xf>
    <xf numFmtId="10" fontId="1" fillId="0" borderId="0" xfId="0" applyNumberFormat="1" applyFont="1"/>
    <xf numFmtId="10" fontId="9" fillId="0" borderId="0" xfId="0" applyNumberFormat="1" applyFont="1"/>
    <xf numFmtId="10" fontId="9" fillId="0" borderId="0" xfId="0" applyNumberFormat="1" applyFont="1" applyAlignment="1">
      <alignment horizontal="left"/>
    </xf>
    <xf numFmtId="0" fontId="0" fillId="0" borderId="1" xfId="0" applyBorder="1"/>
    <xf numFmtId="14" fontId="17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wrapText="1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1" fillId="6" borderId="1" xfId="0" applyFont="1" applyFill="1" applyBorder="1" applyAlignment="1">
      <alignment horizontal="center" wrapText="1"/>
    </xf>
    <xf numFmtId="10" fontId="16" fillId="0" borderId="0" xfId="0" applyNumberFormat="1" applyFont="1"/>
    <xf numFmtId="0" fontId="32" fillId="0" borderId="0" xfId="0" applyFont="1" applyAlignment="1">
      <alignment horizontal="center" wrapText="1"/>
    </xf>
    <xf numFmtId="10" fontId="32" fillId="0" borderId="0" xfId="0" applyNumberFormat="1" applyFont="1"/>
    <xf numFmtId="10" fontId="32" fillId="0" borderId="0" xfId="0" applyNumberFormat="1" applyFont="1" applyAlignment="1">
      <alignment horizontal="center" wrapText="1"/>
    </xf>
    <xf numFmtId="10" fontId="5" fillId="0" borderId="0" xfId="2" applyNumberFormat="1" applyFont="1" applyAlignment="1">
      <alignment horizontal="center"/>
    </xf>
    <xf numFmtId="0" fontId="6" fillId="3" borderId="0" xfId="0" applyFont="1" applyFill="1"/>
    <xf numFmtId="0" fontId="6" fillId="5" borderId="1" xfId="0" applyFont="1" applyFill="1" applyBorder="1"/>
    <xf numFmtId="0" fontId="6" fillId="5" borderId="0" xfId="0" applyFont="1" applyFill="1" applyAlignment="1">
      <alignment horizontal="center" wrapText="1"/>
    </xf>
    <xf numFmtId="0" fontId="6" fillId="5" borderId="0" xfId="0" applyFont="1" applyFill="1"/>
    <xf numFmtId="0" fontId="0" fillId="5" borderId="1" xfId="0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0" fillId="5" borderId="0" xfId="0" applyFill="1"/>
    <xf numFmtId="0" fontId="5" fillId="5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40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0" fontId="42" fillId="0" borderId="0" xfId="0" applyNumberFormat="1" applyFont="1" applyAlignment="1">
      <alignment horizontal="center"/>
    </xf>
    <xf numFmtId="10" fontId="40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10" fontId="34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43" fillId="6" borderId="1" xfId="0" applyFont="1" applyFill="1" applyBorder="1" applyAlignment="1">
      <alignment horizontal="center" wrapText="1"/>
    </xf>
    <xf numFmtId="10" fontId="6" fillId="3" borderId="0" xfId="0" applyNumberFormat="1" applyFont="1" applyFill="1"/>
    <xf numFmtId="0" fontId="6" fillId="7" borderId="1" xfId="0" applyFont="1" applyFill="1" applyBorder="1"/>
    <xf numFmtId="10" fontId="6" fillId="5" borderId="0" xfId="0" applyNumberFormat="1" applyFont="1" applyFill="1"/>
    <xf numFmtId="0" fontId="10" fillId="0" borderId="0" xfId="0" applyFont="1"/>
    <xf numFmtId="0" fontId="10" fillId="0" borderId="1" xfId="0" applyFont="1" applyBorder="1"/>
    <xf numFmtId="10" fontId="10" fillId="0" borderId="0" xfId="0" applyNumberFormat="1" applyFont="1"/>
    <xf numFmtId="0" fontId="5" fillId="3" borderId="0" xfId="0" applyFont="1" applyFill="1"/>
    <xf numFmtId="0" fontId="44" fillId="0" borderId="1" xfId="0" applyFont="1" applyBorder="1"/>
    <xf numFmtId="0" fontId="44" fillId="0" borderId="0" xfId="0" applyFont="1"/>
    <xf numFmtId="10" fontId="44" fillId="0" borderId="0" xfId="0" applyNumberFormat="1" applyFont="1"/>
    <xf numFmtId="0" fontId="5" fillId="5" borderId="0" xfId="0" applyFont="1" applyFill="1"/>
    <xf numFmtId="10" fontId="2" fillId="0" borderId="0" xfId="0" applyNumberFormat="1" applyFont="1"/>
    <xf numFmtId="0" fontId="30" fillId="0" borderId="0" xfId="0" applyFont="1" applyAlignment="1">
      <alignment horizontal="center" wrapText="1"/>
    </xf>
    <xf numFmtId="0" fontId="45" fillId="0" borderId="0" xfId="0" applyFont="1"/>
    <xf numFmtId="0" fontId="46" fillId="0" borderId="0" xfId="0" applyFont="1"/>
    <xf numFmtId="0" fontId="47" fillId="0" borderId="0" xfId="0" applyFont="1"/>
    <xf numFmtId="0" fontId="31" fillId="3" borderId="0" xfId="0" applyFont="1" applyFill="1"/>
    <xf numFmtId="0" fontId="31" fillId="5" borderId="0" xfId="0" applyFont="1" applyFill="1"/>
    <xf numFmtId="0" fontId="48" fillId="0" borderId="0" xfId="0" applyFont="1"/>
    <xf numFmtId="0" fontId="49" fillId="0" borderId="0" xfId="0" applyFont="1"/>
    <xf numFmtId="0" fontId="1" fillId="0" borderId="0" xfId="0" applyFont="1" applyAlignment="1">
      <alignment horizontal="right"/>
    </xf>
    <xf numFmtId="1" fontId="31" fillId="0" borderId="0" xfId="0" applyNumberFormat="1" applyFont="1"/>
    <xf numFmtId="0" fontId="6" fillId="8" borderId="0" xfId="0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/>
    </xf>
    <xf numFmtId="1" fontId="6" fillId="8" borderId="0" xfId="0" applyNumberFormat="1" applyFont="1" applyFill="1" applyAlignment="1">
      <alignment horizontal="center"/>
    </xf>
    <xf numFmtId="0" fontId="6" fillId="8" borderId="0" xfId="0" applyFont="1" applyFill="1" applyAlignment="1">
      <alignment horizontal="left"/>
    </xf>
    <xf numFmtId="0" fontId="6" fillId="5" borderId="0" xfId="0" applyFont="1" applyFill="1" applyAlignment="1">
      <alignment horizontal="right"/>
    </xf>
    <xf numFmtId="10" fontId="5" fillId="5" borderId="0" xfId="0" applyNumberFormat="1" applyFont="1" applyFill="1"/>
    <xf numFmtId="0" fontId="6" fillId="3" borderId="0" xfId="0" applyFont="1" applyFill="1" applyAlignment="1">
      <alignment horizontal="right"/>
    </xf>
    <xf numFmtId="10" fontId="5" fillId="3" borderId="0" xfId="0" applyNumberFormat="1" applyFont="1" applyFill="1"/>
    <xf numFmtId="10" fontId="5" fillId="5" borderId="0" xfId="0" applyNumberFormat="1" applyFont="1" applyFill="1" applyAlignment="1">
      <alignment horizontal="center" wrapText="1"/>
    </xf>
    <xf numFmtId="0" fontId="31" fillId="3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25" fillId="0" borderId="0" xfId="0" applyFont="1" applyAlignment="1">
      <alignment horizontal="center" wrapText="1"/>
    </xf>
    <xf numFmtId="10" fontId="49" fillId="0" borderId="0" xfId="0" applyNumberFormat="1" applyFont="1"/>
    <xf numFmtId="0" fontId="0" fillId="3" borderId="1" xfId="0" applyFill="1" applyBorder="1"/>
    <xf numFmtId="0" fontId="0" fillId="5" borderId="1" xfId="0" applyFill="1" applyBorder="1"/>
    <xf numFmtId="0" fontId="31" fillId="0" borderId="1" xfId="0" applyFont="1" applyBorder="1"/>
    <xf numFmtId="0" fontId="5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10" fontId="13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16" fillId="0" borderId="4" xfId="0" applyFont="1" applyBorder="1" applyAlignment="1">
      <alignment horizontal="center"/>
    </xf>
    <xf numFmtId="0" fontId="34" fillId="0" borderId="6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34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3" fillId="0" borderId="6" xfId="0" applyFont="1" applyBorder="1"/>
    <xf numFmtId="0" fontId="35" fillId="0" borderId="6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7" fillId="0" borderId="6" xfId="0" applyFont="1" applyBorder="1"/>
    <xf numFmtId="0" fontId="38" fillId="0" borderId="6" xfId="0" applyFont="1" applyBorder="1" applyAlignment="1">
      <alignment horizontal="center" wrapText="1"/>
    </xf>
    <xf numFmtId="10" fontId="14" fillId="0" borderId="4" xfId="0" applyNumberFormat="1" applyFont="1" applyBorder="1" applyAlignment="1">
      <alignment horizontal="center" wrapText="1"/>
    </xf>
    <xf numFmtId="0" fontId="39" fillId="0" borderId="6" xfId="0" applyFont="1" applyBorder="1" applyAlignment="1">
      <alignment horizontal="center" wrapText="1"/>
    </xf>
    <xf numFmtId="0" fontId="40" fillId="0" borderId="6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0" fillId="0" borderId="4" xfId="0" applyBorder="1"/>
    <xf numFmtId="0" fontId="18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12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22" fillId="0" borderId="6" xfId="0" applyFont="1" applyBorder="1"/>
    <xf numFmtId="0" fontId="22" fillId="0" borderId="4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3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10" fontId="6" fillId="0" borderId="4" xfId="0" applyNumberFormat="1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0" fillId="0" borderId="6" xfId="0" applyBorder="1"/>
    <xf numFmtId="0" fontId="18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0" fontId="13" fillId="0" borderId="6" xfId="0" applyNumberFormat="1" applyFont="1" applyBorder="1" applyAlignment="1">
      <alignment horizontal="center" wrapText="1"/>
    </xf>
    <xf numFmtId="10" fontId="2" fillId="0" borderId="6" xfId="0" applyNumberFormat="1" applyFont="1" applyBorder="1" applyAlignment="1">
      <alignment horizontal="center" wrapText="1"/>
    </xf>
    <xf numFmtId="0" fontId="15" fillId="0" borderId="6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10" fontId="3" fillId="0" borderId="4" xfId="0" applyNumberFormat="1" applyFont="1" applyBorder="1" applyAlignment="1">
      <alignment horizontal="center"/>
    </xf>
    <xf numFmtId="9" fontId="22" fillId="0" borderId="4" xfId="0" applyNumberFormat="1" applyFont="1" applyBorder="1" applyAlignment="1">
      <alignment wrapText="1"/>
    </xf>
    <xf numFmtId="9" fontId="16" fillId="0" borderId="6" xfId="0" applyNumberFormat="1" applyFont="1" applyBorder="1" applyAlignment="1">
      <alignment wrapText="1"/>
    </xf>
    <xf numFmtId="0" fontId="0" fillId="0" borderId="5" xfId="0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12" fillId="0" borderId="4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22" fillId="0" borderId="6" xfId="0" applyFont="1" applyBorder="1" applyAlignment="1">
      <alignment wrapText="1"/>
    </xf>
    <xf numFmtId="0" fontId="16" fillId="0" borderId="0" xfId="0" applyFont="1" applyAlignment="1">
      <alignment wrapText="1"/>
    </xf>
    <xf numFmtId="10" fontId="3" fillId="0" borderId="4" xfId="0" applyNumberFormat="1" applyFont="1" applyBorder="1" applyAlignment="1">
      <alignment horizontal="center" wrapText="1"/>
    </xf>
    <xf numFmtId="10" fontId="1" fillId="0" borderId="4" xfId="0" applyNumberFormat="1" applyFont="1" applyBorder="1" applyAlignment="1">
      <alignment horizontal="center" wrapText="1"/>
    </xf>
    <xf numFmtId="0" fontId="10" fillId="0" borderId="6" xfId="0" applyFont="1" applyBorder="1"/>
    <xf numFmtId="0" fontId="10" fillId="0" borderId="4" xfId="0" applyFont="1" applyBorder="1"/>
    <xf numFmtId="0" fontId="16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6" xfId="0" applyFont="1" applyBorder="1"/>
    <xf numFmtId="0" fontId="6" fillId="0" borderId="4" xfId="0" applyFont="1" applyBorder="1"/>
    <xf numFmtId="0" fontId="6" fillId="3" borderId="1" xfId="0" applyFont="1" applyFill="1" applyBorder="1" applyAlignment="1">
      <alignment horizontal="center"/>
    </xf>
    <xf numFmtId="0" fontId="0" fillId="3" borderId="4" xfId="0" applyFill="1" applyBorder="1"/>
    <xf numFmtId="0" fontId="0" fillId="5" borderId="4" xfId="0" applyFill="1" applyBorder="1"/>
    <xf numFmtId="0" fontId="17" fillId="0" borderId="0" xfId="0" applyFont="1" applyAlignment="1">
      <alignment horizontal="center"/>
    </xf>
    <xf numFmtId="0" fontId="17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3">
    <cellStyle name="Normal" xfId="0" builtinId="0"/>
    <cellStyle name="Normal 2" xfId="1" xr:uid="{0703276D-1CF7-4A02-9DBF-E3F09F8D148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11</xdr:col>
      <xdr:colOff>116380</xdr:colOff>
      <xdr:row>5</xdr:row>
      <xdr:rowOff>12238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7E14AA-F1DA-47DE-B51F-7E910735B0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04220" cy="8047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9</xdr:col>
      <xdr:colOff>400778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A6EC90-3F2B-499A-B777-A6474293F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14298" cy="8047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8</xdr:col>
      <xdr:colOff>530318</xdr:colOff>
      <xdr:row>5</xdr:row>
      <xdr:rowOff>12238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036992-1BC1-4E33-B77D-08B36933DE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491438" cy="8047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15</xdr:col>
      <xdr:colOff>454118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43A1D5-2B4C-4DA8-A416-ED32E3D16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98120"/>
          <a:ext cx="9491438" cy="8047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10</xdr:col>
      <xdr:colOff>690338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1BD2DE-C4A4-4977-B811-ED37E90E27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98120"/>
          <a:ext cx="9491438" cy="8047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10</xdr:col>
      <xdr:colOff>301718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F51683-C286-4138-9D57-05C2B70B4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98120"/>
          <a:ext cx="9491438" cy="8047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8</xdr:col>
      <xdr:colOff>644618</xdr:colOff>
      <xdr:row>5</xdr:row>
      <xdr:rowOff>12238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88C5B6-4A0B-401A-8BAE-88711AE69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14298" cy="8047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9</xdr:col>
      <xdr:colOff>614138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8325E-6726-48F0-8798-BADCB1997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14298" cy="8047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10</xdr:col>
      <xdr:colOff>476978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A21B67-3603-4D49-B50E-BC5CD81BB1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14298" cy="80471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27</xdr:col>
      <xdr:colOff>377918</xdr:colOff>
      <xdr:row>5</xdr:row>
      <xdr:rowOff>73198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E078F8-8E21-4852-9C10-89C2CE29F1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3411200" y="182880"/>
          <a:ext cx="9514298" cy="8047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9</xdr:col>
      <xdr:colOff>362678</xdr:colOff>
      <xdr:row>5</xdr:row>
      <xdr:rowOff>12238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76FDBC-BF82-4386-AA5E-742669DF3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14298" cy="8047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8</xdr:col>
      <xdr:colOff>614138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9D46AE-F4FC-49B0-9333-285D9F3256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14298" cy="8047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9</xdr:col>
      <xdr:colOff>316958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D95D72-159B-4FC3-8ED5-9103E6174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14298" cy="8047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6</xdr:col>
      <xdr:colOff>2153378</xdr:colOff>
      <xdr:row>5</xdr:row>
      <xdr:rowOff>12238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F73439-0599-4A34-B0A6-BAE69492B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82880"/>
          <a:ext cx="9514298" cy="8047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0</xdr:rowOff>
    </xdr:from>
    <xdr:to>
      <xdr:col>15</xdr:col>
      <xdr:colOff>492218</xdr:colOff>
      <xdr:row>5</xdr:row>
      <xdr:rowOff>73198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FA82B8-9DD1-4D89-AE0C-BD8E2EA3D7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9" t="11806" r="11619" b="76805"/>
        <a:stretch/>
      </xdr:blipFill>
      <xdr:spPr>
        <a:xfrm>
          <a:off x="106680" y="198120"/>
          <a:ext cx="9529538" cy="80471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166F-376C-4E60-8913-D1727D55DE75}">
  <sheetPr>
    <pageSetUpPr fitToPage="1"/>
  </sheetPr>
  <dimension ref="A1:V23"/>
  <sheetViews>
    <sheetView tabSelected="1" workbookViewId="0">
      <selection activeCell="A7" sqref="A7"/>
    </sheetView>
  </sheetViews>
  <sheetFormatPr defaultRowHeight="15.6" x14ac:dyDescent="0.3"/>
  <cols>
    <col min="1" max="1" width="12.88671875" style="205" customWidth="1"/>
    <col min="2" max="2" width="12.88671875" customWidth="1"/>
    <col min="3" max="3" width="11.88671875" style="203" customWidth="1"/>
    <col min="4" max="4" width="15.6640625" style="208" customWidth="1"/>
    <col min="5" max="5" width="11.88671875" style="217" customWidth="1"/>
    <col min="6" max="6" width="11.44140625" style="220" customWidth="1"/>
    <col min="7" max="7" width="12" style="221" customWidth="1"/>
    <col min="8" max="8" width="12.88671875" style="208" customWidth="1"/>
    <col min="9" max="9" width="11.88671875" style="217" customWidth="1"/>
    <col min="10" max="10" width="11.88671875" style="236" customWidth="1"/>
    <col min="11" max="11" width="12.88671875" customWidth="1"/>
    <col min="12" max="12" width="15.88671875" style="221" customWidth="1"/>
    <col min="13" max="13" width="12.88671875" style="220" customWidth="1"/>
    <col min="14" max="14" width="12.33203125" style="221" customWidth="1"/>
    <col min="15" max="15" width="13.33203125" style="255" customWidth="1"/>
    <col min="16" max="16" width="13.33203125" style="220" customWidth="1"/>
    <col min="17" max="18" width="12.6640625" style="263" customWidth="1"/>
    <col min="19" max="19" width="11.44140625" style="221" customWidth="1"/>
    <col min="20" max="20" width="11.88671875" style="236" customWidth="1"/>
    <col min="21" max="21" width="14.33203125" style="217" customWidth="1"/>
    <col min="22" max="22" width="43.6640625" customWidth="1"/>
  </cols>
  <sheetData>
    <row r="1" spans="1:22" x14ac:dyDescent="0.3">
      <c r="B1" s="7"/>
      <c r="C1" s="192"/>
      <c r="D1" s="204"/>
      <c r="E1" s="205"/>
      <c r="H1" s="204"/>
      <c r="I1" s="205"/>
      <c r="J1" s="233"/>
    </row>
    <row r="2" spans="1:22" x14ac:dyDescent="0.3">
      <c r="A2" s="207"/>
      <c r="B2" s="9"/>
      <c r="C2" s="192"/>
      <c r="D2" s="206"/>
      <c r="E2" s="207"/>
      <c r="H2" s="206"/>
      <c r="I2" s="207"/>
      <c r="J2" s="230"/>
    </row>
    <row r="3" spans="1:22" x14ac:dyDescent="0.3">
      <c r="A3" s="207"/>
      <c r="B3" s="9"/>
      <c r="C3" s="192"/>
      <c r="D3" s="206"/>
      <c r="E3" s="207"/>
      <c r="H3" s="206"/>
      <c r="I3" s="207"/>
      <c r="J3" s="230"/>
    </row>
    <row r="4" spans="1:22" x14ac:dyDescent="0.3">
      <c r="A4" s="207"/>
      <c r="B4" s="9"/>
      <c r="C4" s="192"/>
      <c r="D4" s="206"/>
      <c r="E4" s="207"/>
      <c r="H4" s="206"/>
      <c r="I4" s="207"/>
      <c r="J4" s="230"/>
    </row>
    <row r="5" spans="1:22" x14ac:dyDescent="0.3">
      <c r="A5" s="207"/>
      <c r="B5" s="9"/>
      <c r="C5" s="192"/>
      <c r="D5" s="206"/>
      <c r="E5" s="207"/>
      <c r="H5" s="206"/>
      <c r="I5" s="207"/>
      <c r="J5" s="230"/>
    </row>
    <row r="6" spans="1:22" x14ac:dyDescent="0.3">
      <c r="A6" s="207"/>
      <c r="B6" s="9"/>
      <c r="C6" s="192"/>
      <c r="D6" s="206"/>
      <c r="E6" s="207"/>
      <c r="H6" s="206"/>
      <c r="I6" s="207"/>
      <c r="J6" s="230"/>
    </row>
    <row r="7" spans="1:22" ht="21" x14ac:dyDescent="0.4">
      <c r="A7" s="207"/>
      <c r="B7" s="9"/>
      <c r="C7" s="192"/>
      <c r="E7" s="207"/>
      <c r="H7" s="206"/>
      <c r="I7" s="207"/>
      <c r="J7" s="230"/>
      <c r="K7" s="247" t="s">
        <v>2705</v>
      </c>
    </row>
    <row r="8" spans="1:22" ht="21" x14ac:dyDescent="0.4">
      <c r="A8" s="207"/>
      <c r="B8" s="9"/>
      <c r="C8" s="192"/>
      <c r="E8" s="207"/>
      <c r="H8" s="206"/>
      <c r="I8" s="207"/>
      <c r="J8" s="230"/>
      <c r="K8" s="247" t="s">
        <v>4616</v>
      </c>
    </row>
    <row r="9" spans="1:22" ht="21" x14ac:dyDescent="0.4">
      <c r="A9" s="207"/>
      <c r="B9" s="9"/>
      <c r="C9" s="192"/>
      <c r="E9" s="207"/>
      <c r="H9" s="206"/>
      <c r="K9" s="246" t="s">
        <v>2703</v>
      </c>
    </row>
    <row r="10" spans="1:22" ht="21" x14ac:dyDescent="0.4">
      <c r="A10" s="207"/>
      <c r="B10" s="9"/>
      <c r="C10" s="192"/>
      <c r="E10" s="207"/>
      <c r="H10" s="206"/>
      <c r="K10" s="246"/>
    </row>
    <row r="11" spans="1:22" s="42" customFormat="1" ht="54" x14ac:dyDescent="0.35">
      <c r="A11" s="218"/>
      <c r="B11" s="11" t="s">
        <v>98</v>
      </c>
      <c r="C11" s="193"/>
      <c r="D11" s="209" t="s">
        <v>94</v>
      </c>
      <c r="E11" s="193"/>
      <c r="F11" s="222" t="s">
        <v>89</v>
      </c>
      <c r="G11" s="218"/>
      <c r="H11" s="209" t="s">
        <v>96</v>
      </c>
      <c r="I11" s="193"/>
      <c r="J11" s="237" t="s">
        <v>3725</v>
      </c>
      <c r="K11" s="248" t="s">
        <v>3726</v>
      </c>
      <c r="L11" s="218" t="s">
        <v>2736</v>
      </c>
      <c r="M11" s="222" t="s">
        <v>3836</v>
      </c>
      <c r="N11" s="218"/>
      <c r="O11" s="256" t="s">
        <v>88</v>
      </c>
      <c r="P11" s="222"/>
      <c r="Q11" s="11" t="s">
        <v>103</v>
      </c>
      <c r="R11" s="11"/>
      <c r="S11" s="264"/>
      <c r="T11" s="222" t="s">
        <v>85</v>
      </c>
      <c r="U11" s="193"/>
      <c r="V11" s="11" t="s">
        <v>76</v>
      </c>
    </row>
    <row r="12" spans="1:22" s="156" customFormat="1" ht="31.2" x14ac:dyDescent="0.3">
      <c r="A12" s="195" t="s">
        <v>81</v>
      </c>
      <c r="B12" s="194" t="s">
        <v>87</v>
      </c>
      <c r="C12" s="195" t="s">
        <v>95</v>
      </c>
      <c r="D12" s="210" t="s">
        <v>87</v>
      </c>
      <c r="E12" s="195" t="s">
        <v>95</v>
      </c>
      <c r="F12" s="223" t="s">
        <v>87</v>
      </c>
      <c r="G12" s="224" t="s">
        <v>95</v>
      </c>
      <c r="H12" s="210" t="s">
        <v>87</v>
      </c>
      <c r="I12" s="195" t="s">
        <v>95</v>
      </c>
      <c r="J12" s="238" t="s">
        <v>3727</v>
      </c>
      <c r="K12" s="249" t="s">
        <v>87</v>
      </c>
      <c r="L12" s="224" t="s">
        <v>87</v>
      </c>
      <c r="M12" s="223" t="s">
        <v>87</v>
      </c>
      <c r="N12" s="224" t="s">
        <v>95</v>
      </c>
      <c r="O12" s="257" t="s">
        <v>87</v>
      </c>
      <c r="P12" s="223" t="s">
        <v>2718</v>
      </c>
      <c r="Q12" s="265" t="s">
        <v>2738</v>
      </c>
      <c r="R12" s="265" t="s">
        <v>4194</v>
      </c>
      <c r="S12" s="224" t="s">
        <v>95</v>
      </c>
      <c r="T12" s="270" t="s">
        <v>2718</v>
      </c>
      <c r="U12" s="271" t="s">
        <v>87</v>
      </c>
    </row>
    <row r="13" spans="1:22" s="19" customFormat="1" ht="78" x14ac:dyDescent="0.3">
      <c r="A13" s="192" t="s">
        <v>2699</v>
      </c>
      <c r="B13" s="5" t="s">
        <v>81</v>
      </c>
      <c r="C13" s="192" t="s">
        <v>2704</v>
      </c>
      <c r="D13" s="211"/>
      <c r="E13" s="192" t="s">
        <v>97</v>
      </c>
      <c r="F13" s="225"/>
      <c r="G13" s="226" t="s">
        <v>93</v>
      </c>
      <c r="H13" s="212" t="s">
        <v>2701</v>
      </c>
      <c r="I13" s="234"/>
      <c r="J13" s="239" t="s">
        <v>3728</v>
      </c>
      <c r="L13" s="251" t="s">
        <v>101</v>
      </c>
      <c r="M13" s="225"/>
      <c r="N13" s="253" t="s">
        <v>100</v>
      </c>
      <c r="O13" s="258" t="s">
        <v>102</v>
      </c>
      <c r="P13" s="266"/>
      <c r="S13" s="226" t="s">
        <v>2737</v>
      </c>
      <c r="T13" s="225"/>
      <c r="U13" s="226" t="s">
        <v>99</v>
      </c>
    </row>
    <row r="14" spans="1:22" s="18" customFormat="1" x14ac:dyDescent="0.3">
      <c r="A14" s="192"/>
      <c r="B14" s="5"/>
      <c r="C14" s="196"/>
      <c r="D14" s="212"/>
      <c r="E14" s="213"/>
      <c r="F14" s="227"/>
      <c r="G14" s="228"/>
      <c r="H14" s="212"/>
      <c r="I14" s="235"/>
      <c r="J14" s="240"/>
      <c r="K14" s="250"/>
      <c r="L14" s="228"/>
      <c r="M14" s="254"/>
      <c r="N14" s="228"/>
      <c r="O14" s="259"/>
      <c r="P14" s="227"/>
      <c r="Q14" s="267"/>
      <c r="R14" s="267"/>
      <c r="S14" s="228"/>
      <c r="T14" s="227"/>
      <c r="U14" s="272"/>
    </row>
    <row r="15" spans="1:22" s="52" customFormat="1" x14ac:dyDescent="0.3">
      <c r="A15" s="219" t="s">
        <v>90</v>
      </c>
      <c r="B15" s="197">
        <f>Pathways!J12</f>
        <v>236</v>
      </c>
      <c r="C15" s="198">
        <f>Pathways!L12</f>
        <v>0.9007633587786259</v>
      </c>
      <c r="D15" s="214">
        <f>MDP!J12</f>
        <v>2</v>
      </c>
      <c r="E15" s="199">
        <f>MDP!K12</f>
        <v>6.2305295950155761E-3</v>
      </c>
      <c r="F15" s="229">
        <f>COT!L52</f>
        <v>106</v>
      </c>
      <c r="G15" s="199">
        <f>COT!M11</f>
        <v>0.80916030534351147</v>
      </c>
      <c r="H15" s="214">
        <f>CSP!F56</f>
        <v>13</v>
      </c>
      <c r="I15" s="199">
        <f>CSP!G12</f>
        <v>0.52</v>
      </c>
      <c r="J15" s="241">
        <f>Education!E12</f>
        <v>168</v>
      </c>
      <c r="K15" s="15">
        <f>Education!G12</f>
        <v>101</v>
      </c>
      <c r="L15" s="252">
        <f>Education!J12</f>
        <v>0.30314960629921262</v>
      </c>
      <c r="M15" s="229">
        <f>Payments!I12</f>
        <v>272</v>
      </c>
      <c r="N15" s="199">
        <f>Payments!N12</f>
        <v>0.72611464968152861</v>
      </c>
      <c r="O15" s="260">
        <f>NewMembers!D12</f>
        <v>53</v>
      </c>
      <c r="P15" s="229">
        <v>314</v>
      </c>
      <c r="Q15" s="197">
        <f>Pathways!H12</f>
        <v>262</v>
      </c>
      <c r="R15" s="200">
        <f>(Q15-P15)</f>
        <v>-52</v>
      </c>
      <c r="S15" s="268">
        <f>R15/P15</f>
        <v>-0.16560509554140126</v>
      </c>
      <c r="T15" s="241">
        <v>18</v>
      </c>
      <c r="U15" s="242">
        <f>PaidClubs!F12</f>
        <v>18</v>
      </c>
    </row>
    <row r="16" spans="1:22" s="55" customFormat="1" x14ac:dyDescent="0.3">
      <c r="A16" s="207"/>
      <c r="B16" s="197"/>
      <c r="C16" s="199"/>
      <c r="D16" s="214"/>
      <c r="E16" s="199"/>
      <c r="F16" s="230"/>
      <c r="G16" s="231"/>
      <c r="H16" s="214"/>
      <c r="I16" s="199"/>
      <c r="J16" s="243"/>
      <c r="K16" s="15"/>
      <c r="L16" s="242"/>
      <c r="M16" s="230"/>
      <c r="N16" s="231"/>
      <c r="O16" s="261"/>
      <c r="P16" s="230"/>
      <c r="Q16" s="9"/>
      <c r="R16" s="149"/>
      <c r="S16" s="269"/>
      <c r="T16" s="273"/>
      <c r="U16" s="274"/>
    </row>
    <row r="17" spans="1:21" s="52" customFormat="1" x14ac:dyDescent="0.3">
      <c r="A17" s="219" t="s">
        <v>91</v>
      </c>
      <c r="B17" s="197">
        <f>Pathways!J13</f>
        <v>447</v>
      </c>
      <c r="C17" s="198">
        <f>Pathways!L13</f>
        <v>0.83240223463687146</v>
      </c>
      <c r="D17" s="214">
        <f>MDP!J13</f>
        <v>9</v>
      </c>
      <c r="E17" s="199">
        <f>MDP!K13</f>
        <v>1.618705035971223E-2</v>
      </c>
      <c r="F17" s="229">
        <f>COT!L101</f>
        <v>159</v>
      </c>
      <c r="G17" s="199">
        <f>COT!M12</f>
        <v>0.7429906542056075</v>
      </c>
      <c r="H17" s="214">
        <f>CSP!F112</f>
        <v>8</v>
      </c>
      <c r="I17" s="199">
        <f>CSP!G13</f>
        <v>0.2</v>
      </c>
      <c r="J17" s="241">
        <f>Education!E13</f>
        <v>256</v>
      </c>
      <c r="K17" s="15">
        <f>Education!G13</f>
        <v>78</v>
      </c>
      <c r="L17" s="252">
        <f>Education!J13</f>
        <v>0.11731843575418995</v>
      </c>
      <c r="M17" s="229">
        <f>Payments!I13</f>
        <v>566</v>
      </c>
      <c r="N17" s="199">
        <f>Payments!N13</f>
        <v>0.78842975206611565</v>
      </c>
      <c r="O17" s="260">
        <f>NewMembers!D13</f>
        <v>123</v>
      </c>
      <c r="P17" s="229">
        <v>537</v>
      </c>
      <c r="Q17" s="197">
        <f>Pathways!H13</f>
        <v>537</v>
      </c>
      <c r="R17" s="200">
        <f>(Q17-P17)</f>
        <v>0</v>
      </c>
      <c r="S17" s="268">
        <f>R17/P17</f>
        <v>0</v>
      </c>
      <c r="T17" s="241">
        <v>31</v>
      </c>
      <c r="U17" s="242">
        <f>PaidClubs!F13</f>
        <v>30</v>
      </c>
    </row>
    <row r="18" spans="1:21" s="55" customFormat="1" x14ac:dyDescent="0.3">
      <c r="A18" s="207"/>
      <c r="B18" s="200"/>
      <c r="C18" s="201"/>
      <c r="D18" s="212"/>
      <c r="E18" s="201"/>
      <c r="F18" s="230"/>
      <c r="G18" s="231"/>
      <c r="H18" s="212"/>
      <c r="I18" s="201"/>
      <c r="J18" s="244"/>
      <c r="K18" s="15"/>
      <c r="L18" s="242"/>
      <c r="M18" s="230"/>
      <c r="N18" s="231"/>
      <c r="O18" s="261"/>
      <c r="P18" s="230"/>
      <c r="Q18" s="9"/>
      <c r="R18" s="149"/>
      <c r="S18" s="269"/>
      <c r="T18" s="273"/>
      <c r="U18" s="274"/>
    </row>
    <row r="19" spans="1:21" s="52" customFormat="1" x14ac:dyDescent="0.3">
      <c r="A19" s="219" t="s">
        <v>92</v>
      </c>
      <c r="B19" s="200">
        <f>Pathways!J14</f>
        <v>326</v>
      </c>
      <c r="C19" s="198">
        <f>Pathways!L14</f>
        <v>0.86243386243386244</v>
      </c>
      <c r="D19" s="214">
        <f>MDP!J14</f>
        <v>4</v>
      </c>
      <c r="E19" s="199">
        <f>MDP!K14</f>
        <v>9.2165898617511521E-3</v>
      </c>
      <c r="F19" s="229">
        <f>COT!L143</f>
        <v>145</v>
      </c>
      <c r="G19" s="199">
        <f>COT!M13</f>
        <v>0.87878787878787878</v>
      </c>
      <c r="H19" s="212">
        <f>CSP!F161</f>
        <v>8</v>
      </c>
      <c r="I19" s="199">
        <f>CSP!G14</f>
        <v>0.23529411764705882</v>
      </c>
      <c r="J19" s="241">
        <f>Education!E14</f>
        <v>232</v>
      </c>
      <c r="K19" s="15">
        <f>Education!G14</f>
        <v>51</v>
      </c>
      <c r="L19" s="252">
        <f>Education!J14</f>
        <v>9.7883597883597878E-2</v>
      </c>
      <c r="M19" s="229">
        <f>Payments!I14</f>
        <v>362</v>
      </c>
      <c r="N19" s="199">
        <f>Payments!N14</f>
        <v>0.72345132743362828</v>
      </c>
      <c r="O19" s="260">
        <f>NewMembers!D14</f>
        <v>76</v>
      </c>
      <c r="P19" s="229">
        <v>427</v>
      </c>
      <c r="Q19" s="197">
        <f>Pathways!H14</f>
        <v>378</v>
      </c>
      <c r="R19" s="200">
        <f>(Q19-P19)</f>
        <v>-49</v>
      </c>
      <c r="S19" s="268">
        <f>R19/P19</f>
        <v>-0.11475409836065574</v>
      </c>
      <c r="T19" s="241">
        <v>28</v>
      </c>
      <c r="U19" s="242">
        <f>PaidClubs!F14</f>
        <v>25</v>
      </c>
    </row>
    <row r="20" spans="1:21" s="55" customFormat="1" x14ac:dyDescent="0.3">
      <c r="A20" s="207"/>
      <c r="B20" s="43"/>
      <c r="C20" s="201"/>
      <c r="D20" s="212"/>
      <c r="E20" s="201"/>
      <c r="F20" s="230"/>
      <c r="G20" s="231"/>
      <c r="H20" s="212"/>
      <c r="I20" s="201"/>
      <c r="J20" s="244"/>
      <c r="K20" s="15"/>
      <c r="L20" s="242"/>
      <c r="M20" s="230"/>
      <c r="N20" s="231"/>
      <c r="O20" s="261"/>
      <c r="P20" s="230"/>
      <c r="Q20" s="9"/>
      <c r="R20" s="149"/>
      <c r="S20" s="269"/>
      <c r="T20" s="273"/>
      <c r="U20" s="274"/>
    </row>
    <row r="21" spans="1:21" s="52" customFormat="1" ht="31.2" x14ac:dyDescent="0.3">
      <c r="A21" s="219" t="s">
        <v>86</v>
      </c>
      <c r="B21" s="49">
        <f>SUM(B15,B17,B19)</f>
        <v>1009</v>
      </c>
      <c r="C21" s="198">
        <f>Pathways!L15</f>
        <v>0.8572642310960068</v>
      </c>
      <c r="D21" s="214">
        <f>MDP!J15</f>
        <v>15</v>
      </c>
      <c r="E21" s="199">
        <f>MDP!K15</f>
        <v>1.1441647597254004E-2</v>
      </c>
      <c r="F21" s="232">
        <f>SUM(F15,F17,F19)</f>
        <v>410</v>
      </c>
      <c r="G21" s="199">
        <f>COT!M15</f>
        <v>0.83333333333333337</v>
      </c>
      <c r="H21" s="212">
        <f>CSP!F164</f>
        <v>30</v>
      </c>
      <c r="I21" s="199">
        <f>CSP!G16</f>
        <v>0.3</v>
      </c>
      <c r="J21" s="241">
        <f>Education!E15</f>
        <v>656</v>
      </c>
      <c r="K21" s="15">
        <f>Education!G15</f>
        <v>230</v>
      </c>
      <c r="L21" s="252">
        <f>Education!J15</f>
        <v>0.15141146278870829</v>
      </c>
      <c r="M21" s="229">
        <f>Payments!I15</f>
        <v>1200</v>
      </c>
      <c r="N21" s="199">
        <f>Payments!N15</f>
        <v>0.75273522975929974</v>
      </c>
      <c r="O21" s="260">
        <f>NewMembers!D15</f>
        <v>252</v>
      </c>
      <c r="P21" s="232">
        <v>1278</v>
      </c>
      <c r="Q21" s="197">
        <f>Pathways!H15</f>
        <v>1177</v>
      </c>
      <c r="R21" s="200">
        <f>(Q21-P21)</f>
        <v>-101</v>
      </c>
      <c r="S21" s="268">
        <f>R21/P21</f>
        <v>-7.9029733959311427E-2</v>
      </c>
      <c r="T21" s="241">
        <v>77</v>
      </c>
      <c r="U21" s="242">
        <f>PaidClubs!F15</f>
        <v>73</v>
      </c>
    </row>
    <row r="23" spans="1:21" s="6" customFormat="1" x14ac:dyDescent="0.3">
      <c r="A23" s="192"/>
      <c r="B23" s="202"/>
      <c r="C23" s="196"/>
      <c r="D23" s="215"/>
      <c r="E23" s="216"/>
      <c r="F23" s="233"/>
      <c r="G23" s="205"/>
      <c r="H23" s="215"/>
      <c r="I23" s="216"/>
      <c r="J23" s="245"/>
      <c r="K23" s="3"/>
      <c r="L23" s="205"/>
      <c r="M23" s="233"/>
      <c r="N23" s="205"/>
      <c r="O23" s="262"/>
      <c r="P23" s="233"/>
      <c r="Q23" s="7"/>
      <c r="R23" s="7"/>
      <c r="S23" s="205"/>
      <c r="T23" s="275"/>
      <c r="U23" s="276"/>
    </row>
  </sheetData>
  <printOptions gridLines="1"/>
  <pageMargins left="0.7" right="0.7" top="0.75" bottom="0.75" header="0.3" footer="0.3"/>
  <pageSetup scale="50" fitToHeight="0" orientation="landscape" r:id="rId1"/>
  <ignoredErrors>
    <ignoredError sqref="G21 C2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98C2-08B1-4D3F-B970-B7BB7DE6EE4A}">
  <dimension ref="A2:Y138"/>
  <sheetViews>
    <sheetView topLeftCell="B1" workbookViewId="0">
      <selection activeCell="F10" sqref="F10"/>
    </sheetView>
  </sheetViews>
  <sheetFormatPr defaultRowHeight="14.4" x14ac:dyDescent="0.3"/>
  <cols>
    <col min="1" max="1" width="10.6640625" customWidth="1"/>
    <col min="2" max="2" width="9" bestFit="1" customWidth="1"/>
    <col min="3" max="3" width="15" customWidth="1"/>
    <col min="4" max="4" width="41.44140625" customWidth="1"/>
    <col min="5" max="6" width="12.88671875" style="21" customWidth="1"/>
    <col min="7" max="8" width="9.6640625" style="21" customWidth="1"/>
    <col min="9" max="10" width="12.88671875" style="21" customWidth="1"/>
    <col min="11" max="11" width="9.6640625" style="21" customWidth="1"/>
    <col min="12" max="12" width="8.88671875" style="21"/>
  </cols>
  <sheetData>
    <row r="2" spans="1:16" x14ac:dyDescent="0.3">
      <c r="A2" s="4"/>
    </row>
    <row r="3" spans="1:16" x14ac:dyDescent="0.3">
      <c r="A3" s="4"/>
    </row>
    <row r="4" spans="1:16" x14ac:dyDescent="0.3">
      <c r="A4" s="4"/>
    </row>
    <row r="5" spans="1:16" x14ac:dyDescent="0.3">
      <c r="A5" s="4"/>
    </row>
    <row r="6" spans="1:16" x14ac:dyDescent="0.3">
      <c r="A6" s="4"/>
    </row>
    <row r="7" spans="1:16" ht="21" x14ac:dyDescent="0.4">
      <c r="C7" s="22"/>
    </row>
    <row r="8" spans="1:16" ht="18" x14ac:dyDescent="0.35">
      <c r="A8" s="16"/>
      <c r="B8" s="16"/>
      <c r="C8" s="23"/>
      <c r="D8" s="45" t="s">
        <v>2752</v>
      </c>
      <c r="E8" s="85"/>
    </row>
    <row r="9" spans="1:16" ht="18" x14ac:dyDescent="0.35">
      <c r="A9" s="16"/>
      <c r="B9" s="16"/>
      <c r="C9" s="23"/>
      <c r="D9" s="46" t="s">
        <v>4566</v>
      </c>
    </row>
    <row r="10" spans="1:16" ht="18" x14ac:dyDescent="0.35">
      <c r="A10" s="16"/>
      <c r="B10" s="16"/>
      <c r="C10" s="23"/>
      <c r="D10" s="16"/>
      <c r="E10" s="85"/>
    </row>
    <row r="11" spans="1:16" s="8" customFormat="1" ht="31.2" x14ac:dyDescent="0.3">
      <c r="A11" s="24"/>
      <c r="B11" s="24"/>
      <c r="D11" s="24" t="s">
        <v>2568</v>
      </c>
      <c r="E11" s="43" t="s">
        <v>2719</v>
      </c>
      <c r="F11" s="43" t="s">
        <v>2720</v>
      </c>
      <c r="G11" s="43" t="s">
        <v>2731</v>
      </c>
      <c r="H11" s="43" t="s">
        <v>4320</v>
      </c>
      <c r="I11" s="43" t="s">
        <v>2722</v>
      </c>
      <c r="J11" s="43" t="s">
        <v>4321</v>
      </c>
      <c r="K11" s="5" t="s">
        <v>2732</v>
      </c>
      <c r="L11" s="5" t="s">
        <v>2733</v>
      </c>
    </row>
    <row r="12" spans="1:16" ht="15.6" x14ac:dyDescent="0.3">
      <c r="B12" s="25"/>
      <c r="D12" s="1" t="s">
        <v>2715</v>
      </c>
      <c r="E12" s="21">
        <f>E48</f>
        <v>19</v>
      </c>
      <c r="F12" s="21">
        <f>F48</f>
        <v>18</v>
      </c>
      <c r="G12" s="21">
        <f>G48</f>
        <v>-1</v>
      </c>
      <c r="H12" s="21">
        <f>H48</f>
        <v>18</v>
      </c>
    </row>
    <row r="13" spans="1:16" ht="15.6" x14ac:dyDescent="0.3">
      <c r="B13" s="25"/>
      <c r="D13" s="1" t="s">
        <v>2716</v>
      </c>
      <c r="E13" s="21">
        <f>E95</f>
        <v>32</v>
      </c>
      <c r="F13" s="21">
        <f>F95</f>
        <v>30</v>
      </c>
      <c r="G13" s="21">
        <f>G95</f>
        <v>-2</v>
      </c>
      <c r="H13" s="21">
        <f>H95</f>
        <v>26</v>
      </c>
    </row>
    <row r="14" spans="1:16" ht="15.6" x14ac:dyDescent="0.3">
      <c r="B14" s="25"/>
      <c r="D14" s="1" t="s">
        <v>2717</v>
      </c>
      <c r="E14" s="50">
        <f>E136</f>
        <v>28</v>
      </c>
      <c r="F14" s="50">
        <f>F136</f>
        <v>25</v>
      </c>
      <c r="G14" s="21">
        <f>G136</f>
        <v>-3</v>
      </c>
      <c r="H14" s="21">
        <f>+H136</f>
        <v>26</v>
      </c>
    </row>
    <row r="15" spans="1:16" ht="15.6" x14ac:dyDescent="0.3">
      <c r="A15" s="26"/>
      <c r="B15" s="15"/>
      <c r="D15" s="3" t="s">
        <v>2723</v>
      </c>
      <c r="E15" s="13">
        <f>E138</f>
        <v>79</v>
      </c>
      <c r="F15" s="13">
        <f>F138</f>
        <v>73</v>
      </c>
      <c r="G15" s="21">
        <f>G138</f>
        <v>-6</v>
      </c>
      <c r="H15" s="21">
        <f>H138</f>
        <v>70</v>
      </c>
    </row>
    <row r="16" spans="1:16" s="18" customFormat="1" ht="15.6" x14ac:dyDescent="0.3">
      <c r="A16" s="47"/>
      <c r="C16" s="24"/>
      <c r="D16" s="2" t="s">
        <v>2729</v>
      </c>
      <c r="E16" s="43"/>
      <c r="F16" s="43"/>
      <c r="G16" s="43"/>
      <c r="H16" s="43"/>
      <c r="I16" s="43"/>
      <c r="J16" s="43"/>
      <c r="K16" s="43"/>
      <c r="L16" s="93" t="s">
        <v>2730</v>
      </c>
      <c r="M16" s="2"/>
      <c r="N16" s="2"/>
      <c r="O16" s="28"/>
      <c r="P16" s="2"/>
    </row>
    <row r="18" spans="1:25" s="8" customFormat="1" ht="31.2" x14ac:dyDescent="0.3">
      <c r="A18" s="8" t="s">
        <v>0</v>
      </c>
      <c r="B18" s="8" t="s">
        <v>1</v>
      </c>
      <c r="C18" s="8" t="s">
        <v>2535</v>
      </c>
      <c r="D18" s="8" t="s">
        <v>2</v>
      </c>
      <c r="E18" s="5" t="s">
        <v>2727</v>
      </c>
      <c r="F18" s="5" t="s">
        <v>2726</v>
      </c>
      <c r="G18" s="5" t="s">
        <v>2721</v>
      </c>
      <c r="H18" s="43" t="s">
        <v>4320</v>
      </c>
      <c r="I18" s="5" t="s">
        <v>2725</v>
      </c>
      <c r="J18" s="5"/>
      <c r="K18" s="5" t="s">
        <v>2721</v>
      </c>
      <c r="L18" s="5"/>
      <c r="N18" t="s">
        <v>2</v>
      </c>
      <c r="O18"/>
      <c r="P18" t="s">
        <v>4155</v>
      </c>
      <c r="Q18"/>
      <c r="R18" t="s">
        <v>4318</v>
      </c>
      <c r="S18" t="s">
        <v>4317</v>
      </c>
      <c r="T18"/>
      <c r="U18"/>
      <c r="V18"/>
      <c r="W18"/>
      <c r="X18"/>
      <c r="Y18" t="s">
        <v>4319</v>
      </c>
    </row>
    <row r="19" spans="1:25" s="6" customFormat="1" ht="15.6" x14ac:dyDescent="0.3">
      <c r="E19" s="9"/>
      <c r="F19" s="9"/>
      <c r="G19" s="9"/>
      <c r="H19" s="9"/>
      <c r="I19" s="9"/>
      <c r="J19" s="9"/>
      <c r="K19" s="9"/>
      <c r="L19" s="9"/>
      <c r="N19"/>
      <c r="O19"/>
      <c r="P19"/>
      <c r="Q19"/>
      <c r="R19"/>
      <c r="S19"/>
      <c r="T19"/>
      <c r="U19"/>
      <c r="V19"/>
      <c r="W19"/>
      <c r="X19"/>
      <c r="Y19">
        <v>2</v>
      </c>
    </row>
    <row r="20" spans="1:25" s="6" customFormat="1" ht="15.6" x14ac:dyDescent="0.3">
      <c r="A20" s="104" t="s">
        <v>104</v>
      </c>
      <c r="B20" s="104">
        <v>11</v>
      </c>
      <c r="C20" s="104">
        <v>562</v>
      </c>
      <c r="D20" s="104" t="s">
        <v>3</v>
      </c>
      <c r="E20" s="9">
        <v>1</v>
      </c>
      <c r="F20" s="9">
        <v>1</v>
      </c>
      <c r="G20" s="9"/>
      <c r="H20" s="9">
        <v>1</v>
      </c>
      <c r="I20" s="9"/>
      <c r="J20" s="9"/>
      <c r="K20" s="9"/>
      <c r="L20" s="9"/>
      <c r="N20"/>
      <c r="O20"/>
      <c r="P20"/>
      <c r="Q20"/>
      <c r="R20"/>
      <c r="S20"/>
      <c r="T20"/>
      <c r="U20"/>
      <c r="V20"/>
      <c r="W20"/>
      <c r="X20"/>
      <c r="Y20">
        <v>3</v>
      </c>
    </row>
    <row r="21" spans="1:25" s="6" customFormat="1" ht="15.6" x14ac:dyDescent="0.3">
      <c r="A21" s="104" t="s">
        <v>104</v>
      </c>
      <c r="B21" s="104">
        <v>11</v>
      </c>
      <c r="C21" s="104">
        <v>926</v>
      </c>
      <c r="D21" s="104" t="s">
        <v>4</v>
      </c>
      <c r="E21" s="9">
        <v>1</v>
      </c>
      <c r="F21" s="9">
        <v>1</v>
      </c>
      <c r="G21" s="9"/>
      <c r="H21" s="9">
        <v>1</v>
      </c>
      <c r="I21" s="9"/>
      <c r="J21" s="9"/>
      <c r="K21" s="9"/>
      <c r="L21" s="9"/>
      <c r="N21"/>
      <c r="O21"/>
      <c r="P21"/>
      <c r="Q21"/>
      <c r="R21"/>
      <c r="S21"/>
      <c r="T21"/>
      <c r="U21"/>
      <c r="V21"/>
      <c r="W21"/>
      <c r="X21"/>
      <c r="Y21">
        <v>3</v>
      </c>
    </row>
    <row r="22" spans="1:25" s="6" customFormat="1" ht="15.6" x14ac:dyDescent="0.3">
      <c r="A22" s="104" t="s">
        <v>104</v>
      </c>
      <c r="B22" s="104">
        <v>11</v>
      </c>
      <c r="C22" s="104">
        <v>3305</v>
      </c>
      <c r="D22" s="104" t="s">
        <v>5</v>
      </c>
      <c r="E22" s="9">
        <v>1</v>
      </c>
      <c r="F22" s="9">
        <v>1</v>
      </c>
      <c r="G22" s="9"/>
      <c r="H22" s="9">
        <v>1</v>
      </c>
      <c r="I22" s="9"/>
      <c r="J22" s="9"/>
      <c r="K22" s="9"/>
      <c r="L22" s="9"/>
      <c r="N22"/>
      <c r="O22"/>
      <c r="P22"/>
      <c r="Q22"/>
      <c r="R22"/>
      <c r="S22"/>
      <c r="T22"/>
      <c r="U22"/>
      <c r="V22"/>
      <c r="W22"/>
      <c r="X22"/>
      <c r="Y22">
        <v>3</v>
      </c>
    </row>
    <row r="23" spans="1:25" s="6" customFormat="1" ht="15.6" x14ac:dyDescent="0.3">
      <c r="A23" s="104" t="s">
        <v>104</v>
      </c>
      <c r="B23" s="104">
        <v>11</v>
      </c>
      <c r="C23" s="104">
        <v>594729</v>
      </c>
      <c r="D23" s="104" t="s">
        <v>77</v>
      </c>
      <c r="E23" s="9">
        <v>1</v>
      </c>
      <c r="F23" s="9">
        <v>1</v>
      </c>
      <c r="G23" s="9"/>
      <c r="H23" s="9">
        <v>1</v>
      </c>
      <c r="I23" s="9"/>
      <c r="J23" s="9"/>
      <c r="K23" s="9"/>
      <c r="L23" s="9"/>
      <c r="N23"/>
      <c r="O23"/>
      <c r="P23"/>
      <c r="Q23"/>
      <c r="R23"/>
      <c r="S23"/>
      <c r="T23"/>
      <c r="U23"/>
      <c r="V23"/>
      <c r="W23"/>
      <c r="X23"/>
      <c r="Y23">
        <v>1</v>
      </c>
    </row>
    <row r="24" spans="1:25" s="6" customFormat="1" ht="15.6" x14ac:dyDescent="0.3">
      <c r="A24" s="104" t="s">
        <v>104</v>
      </c>
      <c r="B24" s="104">
        <v>11</v>
      </c>
      <c r="C24" s="104">
        <v>5315409</v>
      </c>
      <c r="D24" s="104" t="s">
        <v>6</v>
      </c>
      <c r="E24" s="9">
        <v>1</v>
      </c>
      <c r="F24" s="9">
        <v>1</v>
      </c>
      <c r="G24" s="9"/>
      <c r="H24" s="9">
        <v>1</v>
      </c>
      <c r="I24" s="9"/>
      <c r="J24" s="9"/>
      <c r="K24" s="9"/>
      <c r="L24" s="9"/>
      <c r="N24"/>
      <c r="O24"/>
      <c r="P24"/>
      <c r="Q24"/>
      <c r="R24"/>
      <c r="S24"/>
      <c r="T24"/>
      <c r="U24"/>
      <c r="V24"/>
      <c r="W24"/>
      <c r="X24"/>
      <c r="Y24"/>
    </row>
    <row r="25" spans="1:25" s="8" customFormat="1" ht="15.6" x14ac:dyDescent="0.3">
      <c r="A25" s="8" t="s">
        <v>2724</v>
      </c>
      <c r="E25" s="5">
        <f>SUM(E20:E24)</f>
        <v>5</v>
      </c>
      <c r="F25" s="5">
        <f>SUM(F20:F24)</f>
        <v>5</v>
      </c>
      <c r="G25" s="5">
        <f>SUM(G20:G24)</f>
        <v>0</v>
      </c>
      <c r="H25" s="5">
        <f>SUM(H20:H24)</f>
        <v>5</v>
      </c>
      <c r="I25" s="5"/>
      <c r="J25" s="5"/>
      <c r="K25" s="5"/>
      <c r="L25" s="5"/>
      <c r="N25"/>
      <c r="O25"/>
      <c r="P25"/>
      <c r="Q25"/>
      <c r="R25"/>
      <c r="S25"/>
      <c r="T25"/>
      <c r="U25"/>
      <c r="V25"/>
      <c r="W25"/>
      <c r="X25"/>
      <c r="Y25">
        <v>0</v>
      </c>
    </row>
    <row r="26" spans="1:25" s="6" customFormat="1" ht="15.6" x14ac:dyDescent="0.3">
      <c r="E26" s="9"/>
      <c r="F26" s="9"/>
      <c r="G26" s="9"/>
      <c r="H26" s="9"/>
      <c r="I26" s="9"/>
      <c r="J26" s="9"/>
      <c r="K26" s="9"/>
      <c r="L26" s="9"/>
      <c r="N26"/>
      <c r="O26"/>
      <c r="P26"/>
      <c r="Q26"/>
      <c r="R26"/>
      <c r="S26"/>
      <c r="T26"/>
      <c r="U26"/>
      <c r="V26"/>
      <c r="W26"/>
      <c r="X26"/>
      <c r="Y26">
        <v>4</v>
      </c>
    </row>
    <row r="27" spans="1:25" s="132" customFormat="1" ht="15.6" x14ac:dyDescent="0.3">
      <c r="A27" s="120" t="s">
        <v>104</v>
      </c>
      <c r="B27" s="120">
        <v>12</v>
      </c>
      <c r="C27" s="120">
        <v>620</v>
      </c>
      <c r="D27" s="120" t="s">
        <v>7</v>
      </c>
      <c r="E27" s="122">
        <v>0</v>
      </c>
      <c r="F27" s="122">
        <v>0</v>
      </c>
      <c r="G27" s="122" t="s">
        <v>81</v>
      </c>
      <c r="H27" s="122">
        <v>0</v>
      </c>
      <c r="I27" s="122"/>
      <c r="J27" s="122"/>
      <c r="K27" s="122"/>
      <c r="L27" s="122"/>
      <c r="N27"/>
      <c r="O27"/>
      <c r="P27"/>
      <c r="Q27"/>
      <c r="R27"/>
      <c r="S27"/>
      <c r="T27"/>
      <c r="U27"/>
      <c r="V27"/>
      <c r="W27"/>
      <c r="X27"/>
      <c r="Y27">
        <v>2</v>
      </c>
    </row>
    <row r="28" spans="1:25" s="135" customFormat="1" ht="15.6" x14ac:dyDescent="0.3">
      <c r="A28" s="133" t="s">
        <v>104</v>
      </c>
      <c r="B28" s="133">
        <v>12</v>
      </c>
      <c r="C28" s="133">
        <v>3351</v>
      </c>
      <c r="D28" s="133" t="s">
        <v>8</v>
      </c>
      <c r="E28" s="134">
        <v>1</v>
      </c>
      <c r="F28" s="134">
        <v>0</v>
      </c>
      <c r="G28" s="134">
        <v>-1</v>
      </c>
      <c r="H28" s="134">
        <v>1</v>
      </c>
      <c r="I28" s="134"/>
      <c r="J28" s="134"/>
      <c r="K28" s="134"/>
      <c r="L28" s="134"/>
      <c r="N28"/>
      <c r="O28"/>
      <c r="P28"/>
      <c r="Q28"/>
      <c r="R28"/>
      <c r="S28"/>
      <c r="T28"/>
      <c r="U28"/>
      <c r="V28"/>
      <c r="W28"/>
      <c r="X28"/>
      <c r="Y28">
        <v>3</v>
      </c>
    </row>
    <row r="29" spans="1:25" s="6" customFormat="1" ht="15.6" x14ac:dyDescent="0.3">
      <c r="A29" s="104" t="s">
        <v>104</v>
      </c>
      <c r="B29" s="104">
        <v>12</v>
      </c>
      <c r="C29" s="104">
        <v>8976</v>
      </c>
      <c r="D29" s="104" t="s">
        <v>10</v>
      </c>
      <c r="E29" s="9">
        <v>1</v>
      </c>
      <c r="F29" s="9">
        <v>1</v>
      </c>
      <c r="G29" s="9"/>
      <c r="H29" s="9">
        <v>1</v>
      </c>
      <c r="I29" s="9"/>
      <c r="J29" s="9"/>
      <c r="K29" s="9"/>
      <c r="L29" s="9"/>
      <c r="N29"/>
      <c r="O29"/>
      <c r="P29"/>
      <c r="Q29"/>
      <c r="R29"/>
      <c r="S29"/>
      <c r="T29"/>
      <c r="U29"/>
      <c r="V29"/>
      <c r="W29"/>
      <c r="X29"/>
      <c r="Y29">
        <v>4</v>
      </c>
    </row>
    <row r="30" spans="1:25" s="6" customFormat="1" ht="15.6" x14ac:dyDescent="0.3">
      <c r="A30" s="104" t="s">
        <v>104</v>
      </c>
      <c r="B30" s="104">
        <v>12</v>
      </c>
      <c r="C30" s="104">
        <v>787701</v>
      </c>
      <c r="D30" s="104" t="s">
        <v>11</v>
      </c>
      <c r="E30" s="9">
        <v>1</v>
      </c>
      <c r="F30" s="9">
        <v>1</v>
      </c>
      <c r="G30" s="9"/>
      <c r="H30" s="9">
        <v>1</v>
      </c>
      <c r="I30" s="9"/>
      <c r="J30" s="9"/>
      <c r="K30" s="9"/>
      <c r="L30" s="9"/>
      <c r="N30"/>
      <c r="O30"/>
      <c r="P30"/>
      <c r="Q30"/>
      <c r="R30"/>
      <c r="S30"/>
      <c r="T30"/>
      <c r="U30"/>
      <c r="V30"/>
      <c r="W30"/>
      <c r="X30"/>
      <c r="Y30"/>
    </row>
    <row r="31" spans="1:25" s="6" customFormat="1" ht="15.6" x14ac:dyDescent="0.3">
      <c r="A31" s="104" t="s">
        <v>104</v>
      </c>
      <c r="B31" s="104">
        <v>12</v>
      </c>
      <c r="C31" s="104">
        <v>7648734</v>
      </c>
      <c r="D31" s="104" t="s">
        <v>9</v>
      </c>
      <c r="E31" s="9">
        <v>1</v>
      </c>
      <c r="F31" s="9">
        <v>1</v>
      </c>
      <c r="G31" s="9"/>
      <c r="H31" s="9">
        <v>1</v>
      </c>
      <c r="I31" s="9"/>
      <c r="J31" s="9"/>
      <c r="K31" s="9"/>
      <c r="L31" s="9"/>
      <c r="N31"/>
      <c r="O31"/>
      <c r="P31"/>
      <c r="Q31"/>
      <c r="R31"/>
      <c r="S31"/>
      <c r="T31"/>
      <c r="U31"/>
      <c r="V31"/>
      <c r="W31"/>
      <c r="X31"/>
      <c r="Y31">
        <v>1</v>
      </c>
    </row>
    <row r="32" spans="1:25" s="8" customFormat="1" ht="15.6" x14ac:dyDescent="0.3">
      <c r="A32" s="8" t="s">
        <v>2724</v>
      </c>
      <c r="E32" s="5">
        <f>SUM(E27:E31)</f>
        <v>4</v>
      </c>
      <c r="F32" s="5">
        <f>SUM(F27:F31)</f>
        <v>3</v>
      </c>
      <c r="G32" s="5">
        <f>SUM(G27:G31)</f>
        <v>-1</v>
      </c>
      <c r="H32" s="5">
        <f>SUM(H27:H31)</f>
        <v>4</v>
      </c>
      <c r="I32" s="5"/>
      <c r="J32" s="5"/>
      <c r="K32" s="5"/>
      <c r="L32" s="5"/>
      <c r="N32"/>
      <c r="O32"/>
      <c r="P32"/>
      <c r="Q32"/>
      <c r="R32"/>
      <c r="S32"/>
      <c r="T32"/>
      <c r="U32"/>
      <c r="V32"/>
      <c r="W32"/>
      <c r="X32"/>
      <c r="Y32">
        <v>2</v>
      </c>
    </row>
    <row r="33" spans="1:25" s="6" customFormat="1" ht="15.6" x14ac:dyDescent="0.3">
      <c r="E33" s="9"/>
      <c r="F33" s="9"/>
      <c r="G33" s="9"/>
      <c r="H33" s="9"/>
      <c r="I33" s="9"/>
      <c r="J33" s="9"/>
      <c r="K33" s="9"/>
      <c r="L33" s="9"/>
      <c r="N33"/>
      <c r="O33"/>
      <c r="P33"/>
      <c r="Q33"/>
      <c r="R33"/>
      <c r="S33"/>
      <c r="T33"/>
      <c r="U33"/>
      <c r="V33"/>
      <c r="W33"/>
      <c r="X33"/>
      <c r="Y33">
        <v>1</v>
      </c>
    </row>
    <row r="34" spans="1:25" s="6" customFormat="1" ht="15.6" x14ac:dyDescent="0.3">
      <c r="A34" s="104" t="s">
        <v>104</v>
      </c>
      <c r="B34" s="104">
        <v>14</v>
      </c>
      <c r="C34" s="104">
        <v>1011</v>
      </c>
      <c r="D34" s="104" t="s">
        <v>78</v>
      </c>
      <c r="E34" s="9">
        <v>1</v>
      </c>
      <c r="F34" s="9">
        <v>1</v>
      </c>
      <c r="G34" s="9"/>
      <c r="H34" s="9">
        <v>1</v>
      </c>
      <c r="I34" s="9"/>
      <c r="J34" s="9"/>
      <c r="K34" s="9"/>
      <c r="L34" s="9"/>
      <c r="N34"/>
      <c r="O34"/>
      <c r="P34"/>
      <c r="Q34"/>
      <c r="R34"/>
      <c r="S34"/>
      <c r="T34"/>
      <c r="U34"/>
      <c r="V34"/>
      <c r="W34"/>
      <c r="X34"/>
      <c r="Y34">
        <v>0</v>
      </c>
    </row>
    <row r="35" spans="1:25" s="6" customFormat="1" ht="15.6" x14ac:dyDescent="0.3">
      <c r="A35" s="104" t="s">
        <v>104</v>
      </c>
      <c r="B35" s="104">
        <v>14</v>
      </c>
      <c r="C35" s="104">
        <v>3822</v>
      </c>
      <c r="D35" s="104" t="s">
        <v>12</v>
      </c>
      <c r="E35" s="9">
        <v>1</v>
      </c>
      <c r="F35" s="9">
        <v>1</v>
      </c>
      <c r="G35" s="9"/>
      <c r="H35" s="9">
        <v>1</v>
      </c>
      <c r="I35" s="9"/>
      <c r="J35" s="9"/>
      <c r="K35" s="9"/>
      <c r="L35" s="9"/>
      <c r="N35"/>
      <c r="O35"/>
      <c r="P35"/>
      <c r="Q35"/>
      <c r="R35"/>
      <c r="S35"/>
      <c r="T35"/>
      <c r="U35"/>
      <c r="V35"/>
      <c r="W35"/>
      <c r="X35"/>
      <c r="Y35">
        <v>1</v>
      </c>
    </row>
    <row r="36" spans="1:25" s="6" customFormat="1" ht="15.6" x14ac:dyDescent="0.3">
      <c r="A36" s="104" t="s">
        <v>104</v>
      </c>
      <c r="B36" s="104">
        <v>14</v>
      </c>
      <c r="C36" s="104">
        <v>595720</v>
      </c>
      <c r="D36" s="104" t="s">
        <v>13</v>
      </c>
      <c r="E36" s="9">
        <v>1</v>
      </c>
      <c r="F36" s="9">
        <v>1</v>
      </c>
      <c r="G36" s="9"/>
      <c r="H36" s="9">
        <v>1</v>
      </c>
      <c r="I36" s="9"/>
      <c r="J36" s="9"/>
      <c r="K36" s="9"/>
      <c r="L36" s="9"/>
      <c r="N36"/>
      <c r="O36"/>
      <c r="P36"/>
      <c r="Q36"/>
      <c r="R36"/>
      <c r="S36"/>
      <c r="T36"/>
      <c r="U36"/>
      <c r="V36"/>
      <c r="W36"/>
      <c r="X36"/>
      <c r="Y36"/>
    </row>
    <row r="37" spans="1:25" s="6" customFormat="1" ht="15.6" x14ac:dyDescent="0.3">
      <c r="A37" s="104" t="s">
        <v>104</v>
      </c>
      <c r="B37" s="104">
        <v>14</v>
      </c>
      <c r="C37" s="104">
        <v>2257779</v>
      </c>
      <c r="D37" s="104" t="s">
        <v>14</v>
      </c>
      <c r="E37" s="9">
        <v>1</v>
      </c>
      <c r="F37" s="9">
        <v>1</v>
      </c>
      <c r="G37" s="9" t="s">
        <v>81</v>
      </c>
      <c r="H37" s="9">
        <v>1</v>
      </c>
      <c r="I37" s="9"/>
      <c r="J37" s="9"/>
      <c r="K37" s="9"/>
      <c r="L37" s="9"/>
      <c r="N37"/>
      <c r="O37"/>
      <c r="P37"/>
      <c r="Q37"/>
      <c r="R37"/>
      <c r="S37"/>
      <c r="T37"/>
      <c r="U37"/>
      <c r="V37"/>
      <c r="W37"/>
      <c r="X37"/>
      <c r="Y37">
        <v>5</v>
      </c>
    </row>
    <row r="38" spans="1:25" s="6" customFormat="1" ht="15.6" x14ac:dyDescent="0.3">
      <c r="A38" s="104" t="s">
        <v>104</v>
      </c>
      <c r="B38" s="104">
        <v>14</v>
      </c>
      <c r="C38" s="104">
        <v>28677060</v>
      </c>
      <c r="D38" s="104" t="s">
        <v>83</v>
      </c>
      <c r="E38" s="9">
        <v>1</v>
      </c>
      <c r="F38" s="9">
        <v>1</v>
      </c>
      <c r="G38" s="9"/>
      <c r="H38" s="9">
        <v>1</v>
      </c>
      <c r="I38" s="9"/>
      <c r="J38" s="9"/>
      <c r="K38" s="9" t="s">
        <v>81</v>
      </c>
      <c r="L38" s="9"/>
      <c r="N38"/>
      <c r="O38"/>
      <c r="P38"/>
      <c r="Q38"/>
      <c r="R38"/>
      <c r="S38"/>
      <c r="T38"/>
      <c r="U38"/>
      <c r="V38"/>
      <c r="W38"/>
      <c r="X38"/>
      <c r="Y38">
        <v>3</v>
      </c>
    </row>
    <row r="39" spans="1:25" s="8" customFormat="1" ht="15.6" x14ac:dyDescent="0.3">
      <c r="A39" s="8" t="s">
        <v>2724</v>
      </c>
      <c r="E39" s="5">
        <f>SUM(E34:E38)</f>
        <v>5</v>
      </c>
      <c r="F39" s="5">
        <f>SUM(F34:F38)</f>
        <v>5</v>
      </c>
      <c r="G39" s="5">
        <f>SUM(G34:G38)</f>
        <v>0</v>
      </c>
      <c r="H39" s="5">
        <f>SUM(H34:H38)</f>
        <v>5</v>
      </c>
      <c r="I39" s="5"/>
      <c r="J39" s="5"/>
      <c r="K39" s="5"/>
      <c r="L39" s="5"/>
      <c r="N39"/>
      <c r="O39"/>
      <c r="P39"/>
      <c r="Q39"/>
      <c r="R39"/>
      <c r="S39"/>
      <c r="T39"/>
      <c r="U39"/>
      <c r="V39"/>
      <c r="W39"/>
      <c r="X39"/>
      <c r="Y39">
        <v>4</v>
      </c>
    </row>
    <row r="40" spans="1:25" s="6" customFormat="1" ht="15.6" x14ac:dyDescent="0.3">
      <c r="E40" s="9"/>
      <c r="F40" s="9"/>
      <c r="G40" s="9"/>
      <c r="H40" s="9"/>
      <c r="I40" s="9"/>
      <c r="J40" s="9"/>
      <c r="K40" s="9"/>
      <c r="L40" s="9"/>
      <c r="N40"/>
      <c r="O40"/>
      <c r="P40"/>
      <c r="Q40"/>
      <c r="R40"/>
      <c r="S40"/>
      <c r="T40"/>
      <c r="U40"/>
      <c r="V40"/>
      <c r="W40"/>
      <c r="X40"/>
      <c r="Y40">
        <v>1</v>
      </c>
    </row>
    <row r="41" spans="1:25" s="6" customFormat="1" ht="15.6" x14ac:dyDescent="0.3">
      <c r="A41" s="104" t="s">
        <v>104</v>
      </c>
      <c r="B41" s="104">
        <v>18</v>
      </c>
      <c r="C41" s="104">
        <v>1514</v>
      </c>
      <c r="D41" s="104" t="s">
        <v>17</v>
      </c>
      <c r="E41" s="9">
        <v>1</v>
      </c>
      <c r="F41" s="9">
        <v>1</v>
      </c>
      <c r="G41" s="9"/>
      <c r="H41" s="9">
        <v>1</v>
      </c>
      <c r="I41" s="9"/>
      <c r="J41" s="9"/>
      <c r="K41" s="9"/>
      <c r="L41" s="9"/>
      <c r="N41"/>
      <c r="O41"/>
      <c r="P41"/>
      <c r="Q41"/>
      <c r="R41"/>
      <c r="S41"/>
      <c r="T41"/>
      <c r="U41"/>
      <c r="V41"/>
      <c r="W41"/>
      <c r="X41"/>
      <c r="Y41">
        <v>0</v>
      </c>
    </row>
    <row r="42" spans="1:25" s="6" customFormat="1" ht="15.6" x14ac:dyDescent="0.3">
      <c r="A42" s="104" t="s">
        <v>104</v>
      </c>
      <c r="B42" s="104">
        <v>18</v>
      </c>
      <c r="C42" s="104">
        <v>7324</v>
      </c>
      <c r="D42" s="104" t="s">
        <v>15</v>
      </c>
      <c r="E42" s="9">
        <v>1</v>
      </c>
      <c r="F42" s="9">
        <v>1</v>
      </c>
      <c r="G42" s="9"/>
      <c r="H42" s="9">
        <v>1</v>
      </c>
      <c r="I42" s="9"/>
      <c r="J42" s="9"/>
      <c r="K42" s="9"/>
      <c r="L42" s="9"/>
      <c r="N42"/>
      <c r="O42"/>
      <c r="P42"/>
      <c r="Q42"/>
      <c r="R42"/>
      <c r="S42"/>
      <c r="T42"/>
      <c r="U42"/>
      <c r="V42"/>
      <c r="W42"/>
      <c r="X42"/>
      <c r="Y42">
        <v>5</v>
      </c>
    </row>
    <row r="43" spans="1:25" s="6" customFormat="1" ht="15.6" x14ac:dyDescent="0.3">
      <c r="A43" s="104" t="s">
        <v>104</v>
      </c>
      <c r="B43" s="104">
        <v>18</v>
      </c>
      <c r="C43" s="104">
        <v>7537</v>
      </c>
      <c r="D43" s="104" t="s">
        <v>18</v>
      </c>
      <c r="E43" s="9">
        <v>1</v>
      </c>
      <c r="F43" s="9">
        <v>1</v>
      </c>
      <c r="G43" s="9"/>
      <c r="H43" s="9">
        <v>1</v>
      </c>
      <c r="I43" s="9"/>
      <c r="J43" s="9"/>
      <c r="K43" s="9"/>
      <c r="L43" s="9"/>
      <c r="N43"/>
      <c r="O43"/>
      <c r="P43"/>
      <c r="Q43"/>
      <c r="R43"/>
      <c r="S43"/>
      <c r="T43"/>
      <c r="U43"/>
      <c r="V43"/>
      <c r="W43"/>
      <c r="X43"/>
      <c r="Y43"/>
    </row>
    <row r="44" spans="1:25" s="6" customFormat="1" ht="15.6" x14ac:dyDescent="0.3">
      <c r="A44" s="104" t="s">
        <v>104</v>
      </c>
      <c r="B44" s="104">
        <v>18</v>
      </c>
      <c r="C44" s="104">
        <v>1188255</v>
      </c>
      <c r="D44" s="104" t="s">
        <v>19</v>
      </c>
      <c r="E44" s="9">
        <v>1</v>
      </c>
      <c r="F44" s="9">
        <v>1</v>
      </c>
      <c r="G44" s="9">
        <v>1</v>
      </c>
      <c r="H44" s="9">
        <v>0</v>
      </c>
      <c r="I44" s="9"/>
      <c r="J44" s="9"/>
      <c r="K44" s="9"/>
      <c r="L44" s="9"/>
      <c r="N44"/>
      <c r="O44"/>
      <c r="P44"/>
      <c r="Q44"/>
      <c r="R44"/>
      <c r="S44"/>
      <c r="T44"/>
      <c r="U44"/>
      <c r="V44"/>
      <c r="W44"/>
      <c r="X44"/>
      <c r="Y44"/>
    </row>
    <row r="45" spans="1:25" s="132" customFormat="1" ht="15.6" x14ac:dyDescent="0.3">
      <c r="A45" s="120" t="s">
        <v>104</v>
      </c>
      <c r="B45" s="120">
        <v>18</v>
      </c>
      <c r="C45" s="120">
        <v>6614272</v>
      </c>
      <c r="D45" s="120" t="s">
        <v>20</v>
      </c>
      <c r="E45" s="122">
        <v>0</v>
      </c>
      <c r="F45" s="122">
        <v>0</v>
      </c>
      <c r="G45" s="122">
        <v>-1</v>
      </c>
      <c r="H45" s="122">
        <v>0</v>
      </c>
      <c r="I45" s="122"/>
      <c r="J45" s="122"/>
      <c r="K45" s="122"/>
      <c r="L45" s="122"/>
      <c r="T45" s="123"/>
      <c r="U45" s="123"/>
      <c r="V45" s="123"/>
      <c r="W45" s="123"/>
      <c r="X45" s="123"/>
      <c r="Y45" s="123">
        <v>1</v>
      </c>
    </row>
    <row r="46" spans="1:25" s="6" customFormat="1" ht="15.6" x14ac:dyDescent="0.3">
      <c r="A46" s="104" t="s">
        <v>104</v>
      </c>
      <c r="B46" s="104">
        <v>18</v>
      </c>
      <c r="C46" s="104">
        <v>28675653</v>
      </c>
      <c r="D46" s="104" t="s">
        <v>16</v>
      </c>
      <c r="E46" s="9">
        <v>1</v>
      </c>
      <c r="F46" s="9">
        <v>1</v>
      </c>
      <c r="G46" s="9"/>
      <c r="H46" s="9">
        <v>1</v>
      </c>
      <c r="I46" s="9"/>
      <c r="J46" s="9"/>
      <c r="K46" s="9"/>
      <c r="L46" s="9"/>
      <c r="T46"/>
      <c r="U46"/>
      <c r="V46"/>
      <c r="W46"/>
      <c r="X46"/>
      <c r="Y46">
        <v>0</v>
      </c>
    </row>
    <row r="47" spans="1:25" s="8" customFormat="1" ht="15.6" x14ac:dyDescent="0.3">
      <c r="A47" s="8" t="s">
        <v>2724</v>
      </c>
      <c r="E47" s="5">
        <f>SUM(E41:E46)</f>
        <v>5</v>
      </c>
      <c r="F47" s="5">
        <f>SUM(F41:F46)</f>
        <v>5</v>
      </c>
      <c r="G47" s="5">
        <f>SUM(G41:G46)</f>
        <v>0</v>
      </c>
      <c r="H47" s="5">
        <f>SUM(H41:H46)</f>
        <v>4</v>
      </c>
      <c r="I47" s="5"/>
      <c r="J47" s="5"/>
      <c r="K47" s="5"/>
      <c r="L47" s="5"/>
      <c r="T47"/>
      <c r="U47"/>
      <c r="V47"/>
      <c r="W47"/>
      <c r="X47"/>
      <c r="Y47">
        <v>0</v>
      </c>
    </row>
    <row r="48" spans="1:25" s="8" customFormat="1" ht="15.6" x14ac:dyDescent="0.3">
      <c r="A48" s="8" t="s">
        <v>90</v>
      </c>
      <c r="E48" s="5">
        <f>SUM(E25+E32+E39+E47)</f>
        <v>19</v>
      </c>
      <c r="F48" s="5">
        <f>SUM(F25+F32+F39+F47)</f>
        <v>18</v>
      </c>
      <c r="G48" s="5">
        <f>SUM(G25+G32+G39+G47)</f>
        <v>-1</v>
      </c>
      <c r="H48" s="5">
        <f>SUM(H25+H32+H39+H47)</f>
        <v>18</v>
      </c>
      <c r="I48" s="5"/>
      <c r="J48" s="5"/>
      <c r="K48" s="5"/>
      <c r="L48" s="5"/>
      <c r="T48"/>
      <c r="U48"/>
      <c r="V48"/>
      <c r="W48"/>
      <c r="X48"/>
      <c r="Y48">
        <v>1</v>
      </c>
    </row>
    <row r="49" spans="1:25" s="6" customFormat="1" ht="15.6" x14ac:dyDescent="0.3">
      <c r="E49" s="9"/>
      <c r="F49" s="9"/>
      <c r="G49" s="9"/>
      <c r="H49" s="9"/>
      <c r="I49" s="9"/>
      <c r="J49" s="9"/>
      <c r="K49" s="9"/>
      <c r="L49" s="9"/>
      <c r="T49"/>
      <c r="U49"/>
      <c r="V49"/>
      <c r="W49"/>
      <c r="X49"/>
      <c r="Y49">
        <v>1</v>
      </c>
    </row>
    <row r="50" spans="1:25" s="6" customFormat="1" ht="15.6" x14ac:dyDescent="0.3">
      <c r="A50" s="104" t="s">
        <v>792</v>
      </c>
      <c r="B50" s="104">
        <v>21</v>
      </c>
      <c r="C50" s="104">
        <v>694869</v>
      </c>
      <c r="D50" s="104" t="s">
        <v>22</v>
      </c>
      <c r="E50" s="112">
        <v>1</v>
      </c>
      <c r="F50" s="9">
        <v>1</v>
      </c>
      <c r="G50" s="9"/>
      <c r="H50" s="9">
        <v>1</v>
      </c>
      <c r="I50" s="9"/>
      <c r="J50" s="9"/>
      <c r="K50" s="9"/>
      <c r="L50" s="9"/>
      <c r="N50"/>
      <c r="O50"/>
      <c r="P50"/>
      <c r="Q50"/>
      <c r="R50"/>
      <c r="S50"/>
      <c r="T50"/>
      <c r="U50"/>
      <c r="V50"/>
      <c r="W50"/>
      <c r="X50"/>
      <c r="Y50"/>
    </row>
    <row r="51" spans="1:25" s="135" customFormat="1" ht="15.6" x14ac:dyDescent="0.3">
      <c r="A51" s="133" t="s">
        <v>792</v>
      </c>
      <c r="B51" s="133">
        <v>21</v>
      </c>
      <c r="C51" s="133">
        <v>857247</v>
      </c>
      <c r="D51" s="133" t="s">
        <v>23</v>
      </c>
      <c r="E51" s="136">
        <v>1</v>
      </c>
      <c r="F51" s="134">
        <v>0</v>
      </c>
      <c r="G51" s="134">
        <v>-1</v>
      </c>
      <c r="H51" s="134">
        <v>1</v>
      </c>
      <c r="I51" s="134"/>
      <c r="J51" s="134"/>
      <c r="K51" s="134"/>
      <c r="L51" s="134"/>
      <c r="N51"/>
      <c r="O51"/>
      <c r="P51"/>
      <c r="Q51"/>
      <c r="R51"/>
      <c r="S51"/>
      <c r="T51"/>
      <c r="U51"/>
      <c r="V51"/>
      <c r="W51"/>
      <c r="X51"/>
      <c r="Y51">
        <v>4</v>
      </c>
    </row>
    <row r="52" spans="1:25" s="135" customFormat="1" ht="15.6" x14ac:dyDescent="0.3">
      <c r="A52" s="133" t="s">
        <v>792</v>
      </c>
      <c r="B52" s="133">
        <v>21</v>
      </c>
      <c r="C52" s="133">
        <v>1063172</v>
      </c>
      <c r="D52" s="133" t="s">
        <v>1284</v>
      </c>
      <c r="E52" s="136">
        <v>1</v>
      </c>
      <c r="F52" s="134">
        <v>0</v>
      </c>
      <c r="G52" s="134">
        <v>-1</v>
      </c>
      <c r="H52" s="134">
        <v>1</v>
      </c>
      <c r="I52" s="134"/>
      <c r="J52" s="134"/>
      <c r="K52" s="134"/>
      <c r="L52" s="134"/>
      <c r="N52"/>
      <c r="O52"/>
      <c r="P52"/>
      <c r="Q52"/>
      <c r="R52"/>
      <c r="S52"/>
      <c r="T52"/>
      <c r="U52"/>
      <c r="V52"/>
      <c r="W52"/>
      <c r="X52"/>
      <c r="Y52">
        <v>1</v>
      </c>
    </row>
    <row r="53" spans="1:25" s="6" customFormat="1" ht="15.6" x14ac:dyDescent="0.3">
      <c r="A53" s="104" t="s">
        <v>792</v>
      </c>
      <c r="B53" s="104">
        <v>21</v>
      </c>
      <c r="C53" s="104">
        <v>5409456</v>
      </c>
      <c r="D53" s="104" t="s">
        <v>24</v>
      </c>
      <c r="E53" s="112">
        <v>1</v>
      </c>
      <c r="F53" s="9">
        <v>1</v>
      </c>
      <c r="G53" s="9"/>
      <c r="H53" s="9">
        <v>1</v>
      </c>
      <c r="I53" s="9"/>
      <c r="J53" s="9"/>
      <c r="K53" s="9"/>
      <c r="L53" s="9"/>
      <c r="N53"/>
      <c r="O53"/>
      <c r="P53"/>
      <c r="Q53"/>
      <c r="R53"/>
      <c r="S53"/>
      <c r="T53"/>
      <c r="U53"/>
      <c r="V53"/>
      <c r="W53"/>
      <c r="X53"/>
      <c r="Y53">
        <v>4</v>
      </c>
    </row>
    <row r="54" spans="1:25" s="6" customFormat="1" ht="15.6" x14ac:dyDescent="0.3">
      <c r="A54" s="104" t="s">
        <v>792</v>
      </c>
      <c r="B54" s="104">
        <v>21</v>
      </c>
      <c r="C54" s="104">
        <v>7403584</v>
      </c>
      <c r="D54" s="104" t="s">
        <v>39</v>
      </c>
      <c r="E54" s="112">
        <v>1</v>
      </c>
      <c r="F54" s="9">
        <v>1</v>
      </c>
      <c r="G54" s="9"/>
      <c r="H54" s="9">
        <v>1</v>
      </c>
      <c r="I54" s="9"/>
      <c r="J54" s="9"/>
      <c r="K54" s="9"/>
      <c r="L54" s="9"/>
      <c r="N54"/>
      <c r="O54"/>
      <c r="P54"/>
      <c r="Q54"/>
      <c r="R54"/>
      <c r="S54"/>
      <c r="T54"/>
      <c r="U54"/>
      <c r="V54"/>
      <c r="W54"/>
      <c r="X54"/>
      <c r="Y54">
        <v>0</v>
      </c>
    </row>
    <row r="55" spans="1:25" s="8" customFormat="1" ht="15.6" x14ac:dyDescent="0.3">
      <c r="A55" s="8" t="s">
        <v>2724</v>
      </c>
      <c r="E55" s="5">
        <f>SUM(E50:E54)</f>
        <v>5</v>
      </c>
      <c r="F55" s="5">
        <f>SUM(F50:F54)</f>
        <v>3</v>
      </c>
      <c r="G55" s="5">
        <f>SUM(G50:G54)</f>
        <v>-2</v>
      </c>
      <c r="H55" s="5">
        <f>SUM(H50:H54)</f>
        <v>5</v>
      </c>
      <c r="I55" s="5"/>
      <c r="J55" s="5"/>
      <c r="K55" s="5"/>
      <c r="L55" s="5"/>
      <c r="N55"/>
      <c r="O55"/>
      <c r="P55"/>
      <c r="Q55"/>
      <c r="R55"/>
      <c r="S55"/>
      <c r="T55"/>
      <c r="U55"/>
      <c r="V55"/>
      <c r="W55"/>
      <c r="X55"/>
      <c r="Y55">
        <v>2</v>
      </c>
    </row>
    <row r="56" spans="1:25" s="6" customFormat="1" ht="15.6" x14ac:dyDescent="0.3">
      <c r="E56" s="9"/>
      <c r="F56" s="9"/>
      <c r="G56" s="9"/>
      <c r="H56" s="9"/>
      <c r="I56" s="9"/>
      <c r="J56" s="9"/>
      <c r="K56" s="9"/>
      <c r="L56" s="9"/>
      <c r="N56"/>
      <c r="O56"/>
      <c r="P56"/>
      <c r="Q56"/>
      <c r="R56"/>
      <c r="S56"/>
      <c r="T56"/>
      <c r="U56"/>
      <c r="V56"/>
      <c r="W56"/>
      <c r="X56"/>
      <c r="Y56"/>
    </row>
    <row r="57" spans="1:25" s="6" customFormat="1" ht="15.6" x14ac:dyDescent="0.3">
      <c r="A57" s="104" t="s">
        <v>792</v>
      </c>
      <c r="B57" s="104">
        <v>22</v>
      </c>
      <c r="C57" s="104">
        <v>1397</v>
      </c>
      <c r="D57" s="104" t="s">
        <v>25</v>
      </c>
      <c r="E57" s="9">
        <v>1</v>
      </c>
      <c r="F57" s="9">
        <v>1</v>
      </c>
      <c r="G57" s="9"/>
      <c r="H57" s="9">
        <v>1</v>
      </c>
      <c r="I57" s="9"/>
      <c r="J57" s="9"/>
      <c r="K57" s="9"/>
      <c r="L57" s="9"/>
      <c r="N57"/>
      <c r="O57"/>
      <c r="P57"/>
      <c r="Q57"/>
      <c r="R57"/>
      <c r="S57"/>
      <c r="T57"/>
      <c r="U57"/>
      <c r="V57"/>
      <c r="W57"/>
      <c r="X57"/>
      <c r="Y57">
        <v>0</v>
      </c>
    </row>
    <row r="58" spans="1:25" s="6" customFormat="1" ht="15.6" x14ac:dyDescent="0.3">
      <c r="A58" s="104" t="s">
        <v>792</v>
      </c>
      <c r="B58" s="104">
        <v>22</v>
      </c>
      <c r="C58" s="104">
        <v>2661</v>
      </c>
      <c r="D58" s="104" t="s">
        <v>26</v>
      </c>
      <c r="E58" s="9">
        <v>1</v>
      </c>
      <c r="F58" s="9">
        <v>1</v>
      </c>
      <c r="G58" s="9"/>
      <c r="H58" s="9">
        <v>1</v>
      </c>
      <c r="I58" s="9"/>
      <c r="J58" s="9"/>
      <c r="K58" s="9"/>
      <c r="L58" s="9"/>
      <c r="N58"/>
      <c r="O58"/>
      <c r="P58"/>
      <c r="Q58"/>
      <c r="R58"/>
      <c r="S58"/>
      <c r="T58"/>
      <c r="U58"/>
      <c r="V58"/>
      <c r="W58"/>
      <c r="X58"/>
      <c r="Y58">
        <v>4</v>
      </c>
    </row>
    <row r="59" spans="1:25" s="6" customFormat="1" ht="15.6" x14ac:dyDescent="0.3">
      <c r="A59" s="104" t="s">
        <v>792</v>
      </c>
      <c r="B59" s="104">
        <v>22</v>
      </c>
      <c r="C59" s="104">
        <v>9166</v>
      </c>
      <c r="D59" s="104" t="s">
        <v>27</v>
      </c>
      <c r="E59" s="9">
        <v>1</v>
      </c>
      <c r="F59" s="9">
        <v>1</v>
      </c>
      <c r="G59" s="9"/>
      <c r="H59" s="9">
        <v>1</v>
      </c>
      <c r="I59" s="9"/>
      <c r="J59" s="9"/>
      <c r="K59" s="9"/>
      <c r="L59" s="9"/>
      <c r="N59"/>
      <c r="O59"/>
      <c r="P59"/>
      <c r="Q59"/>
      <c r="R59"/>
      <c r="S59"/>
      <c r="T59"/>
      <c r="U59"/>
      <c r="V59"/>
      <c r="W59"/>
      <c r="X59"/>
      <c r="Y59">
        <v>1</v>
      </c>
    </row>
    <row r="60" spans="1:25" s="6" customFormat="1" ht="15.6" x14ac:dyDescent="0.3">
      <c r="A60" s="104" t="s">
        <v>792</v>
      </c>
      <c r="B60" s="104">
        <v>22</v>
      </c>
      <c r="C60" s="104">
        <v>3207758</v>
      </c>
      <c r="D60" s="104" t="s">
        <v>28</v>
      </c>
      <c r="E60" s="9">
        <v>1</v>
      </c>
      <c r="F60" s="9">
        <v>1</v>
      </c>
      <c r="G60" s="9"/>
      <c r="H60" s="9">
        <v>1</v>
      </c>
      <c r="I60" s="9"/>
      <c r="J60" s="9"/>
      <c r="K60" s="9"/>
      <c r="L60" s="9"/>
      <c r="N60"/>
      <c r="O60"/>
      <c r="P60"/>
      <c r="Q60"/>
      <c r="R60"/>
      <c r="S60"/>
      <c r="T60"/>
      <c r="U60"/>
      <c r="V60"/>
      <c r="W60"/>
      <c r="X60"/>
      <c r="Y60">
        <v>0</v>
      </c>
    </row>
    <row r="61" spans="1:25" s="6" customFormat="1" ht="15.6" x14ac:dyDescent="0.3">
      <c r="A61" s="104" t="s">
        <v>792</v>
      </c>
      <c r="B61" s="104">
        <v>22</v>
      </c>
      <c r="C61" s="104">
        <v>28675831</v>
      </c>
      <c r="D61" s="104" t="s">
        <v>2647</v>
      </c>
      <c r="E61" s="9">
        <v>1</v>
      </c>
      <c r="F61" s="9">
        <v>1</v>
      </c>
      <c r="G61" s="9" t="s">
        <v>81</v>
      </c>
      <c r="H61" s="9">
        <v>1</v>
      </c>
      <c r="I61" s="9"/>
      <c r="J61" s="9"/>
      <c r="K61" s="9"/>
      <c r="L61" s="9"/>
      <c r="N61"/>
      <c r="O61"/>
      <c r="P61"/>
      <c r="Q61"/>
      <c r="R61"/>
      <c r="S61"/>
      <c r="T61"/>
      <c r="U61"/>
      <c r="V61"/>
      <c r="W61"/>
      <c r="X61"/>
      <c r="Y61">
        <v>1</v>
      </c>
    </row>
    <row r="62" spans="1:25" s="8" customFormat="1" ht="15.6" x14ac:dyDescent="0.3">
      <c r="A62" s="8" t="s">
        <v>2724</v>
      </c>
      <c r="E62" s="5">
        <f>SUM(E57:E61)</f>
        <v>5</v>
      </c>
      <c r="F62" s="5">
        <f>SUM(F57:F61)</f>
        <v>5</v>
      </c>
      <c r="G62" s="5">
        <f>SUM(G57:G61)</f>
        <v>0</v>
      </c>
      <c r="H62" s="5">
        <f>SUM(H57:H61)</f>
        <v>5</v>
      </c>
      <c r="I62" s="5"/>
      <c r="J62" s="5"/>
      <c r="K62" s="5"/>
      <c r="L62" s="5"/>
      <c r="N62"/>
      <c r="O62"/>
      <c r="P62"/>
      <c r="Q62"/>
      <c r="R62"/>
      <c r="S62"/>
      <c r="T62"/>
      <c r="U62"/>
      <c r="V62"/>
      <c r="W62"/>
      <c r="X62"/>
      <c r="Y62"/>
    </row>
    <row r="63" spans="1:25" s="6" customFormat="1" ht="15.6" x14ac:dyDescent="0.3">
      <c r="E63" s="9"/>
      <c r="F63" s="9"/>
      <c r="G63" s="9"/>
      <c r="H63" s="9"/>
      <c r="I63" s="9"/>
      <c r="J63" s="9"/>
      <c r="K63" s="9"/>
      <c r="L63" s="9"/>
      <c r="N63"/>
      <c r="O63"/>
      <c r="P63"/>
      <c r="Q63"/>
      <c r="R63"/>
      <c r="S63"/>
      <c r="T63"/>
      <c r="U63"/>
      <c r="V63"/>
      <c r="W63"/>
      <c r="X63"/>
      <c r="Y63">
        <v>5</v>
      </c>
    </row>
    <row r="64" spans="1:25" s="6" customFormat="1" ht="15.6" x14ac:dyDescent="0.3">
      <c r="A64" s="104" t="s">
        <v>792</v>
      </c>
      <c r="B64" s="104">
        <v>23</v>
      </c>
      <c r="C64" s="104">
        <v>1482</v>
      </c>
      <c r="D64" s="104" t="s">
        <v>35</v>
      </c>
      <c r="E64" s="9">
        <v>1</v>
      </c>
      <c r="F64" s="9">
        <v>1</v>
      </c>
      <c r="G64" s="9"/>
      <c r="H64" s="9">
        <v>1</v>
      </c>
      <c r="I64" s="9"/>
      <c r="J64" s="9"/>
      <c r="K64" s="9"/>
      <c r="L64" s="9"/>
      <c r="N64"/>
      <c r="O64"/>
      <c r="P64"/>
      <c r="Q64"/>
      <c r="R64"/>
      <c r="S64"/>
      <c r="T64"/>
      <c r="U64"/>
      <c r="V64"/>
      <c r="W64"/>
      <c r="X64"/>
      <c r="Y64">
        <v>5</v>
      </c>
    </row>
    <row r="65" spans="1:25" s="6" customFormat="1" ht="15.6" x14ac:dyDescent="0.3">
      <c r="A65" s="104" t="s">
        <v>792</v>
      </c>
      <c r="B65" s="104">
        <v>23</v>
      </c>
      <c r="C65" s="104">
        <v>3167</v>
      </c>
      <c r="D65" s="104" t="s">
        <v>30</v>
      </c>
      <c r="E65" s="9">
        <v>1</v>
      </c>
      <c r="F65" s="9">
        <v>1</v>
      </c>
      <c r="G65" s="9"/>
      <c r="H65" s="9">
        <v>1</v>
      </c>
      <c r="I65" s="9"/>
      <c r="J65" s="9"/>
      <c r="K65" s="9"/>
      <c r="L65" s="9"/>
      <c r="N65"/>
      <c r="O65"/>
      <c r="P65"/>
      <c r="Q65"/>
      <c r="R65"/>
      <c r="S65"/>
      <c r="T65"/>
      <c r="U65"/>
      <c r="V65"/>
      <c r="W65"/>
      <c r="X65"/>
      <c r="Y65">
        <v>2</v>
      </c>
    </row>
    <row r="66" spans="1:25" s="6" customFormat="1" ht="15.6" x14ac:dyDescent="0.3">
      <c r="A66" s="104" t="s">
        <v>792</v>
      </c>
      <c r="B66" s="104">
        <v>23</v>
      </c>
      <c r="C66" s="104">
        <v>649145</v>
      </c>
      <c r="D66" s="104" t="s">
        <v>31</v>
      </c>
      <c r="E66" s="9">
        <v>1</v>
      </c>
      <c r="F66" s="9">
        <v>1</v>
      </c>
      <c r="G66" s="9"/>
      <c r="H66" s="9">
        <v>0</v>
      </c>
      <c r="I66" s="9"/>
      <c r="J66" s="9"/>
      <c r="K66" s="9"/>
      <c r="L66" s="9"/>
      <c r="N66"/>
      <c r="O66"/>
      <c r="P66"/>
      <c r="Q66"/>
      <c r="R66"/>
      <c r="S66"/>
      <c r="T66"/>
      <c r="U66"/>
      <c r="V66"/>
      <c r="W66"/>
      <c r="X66"/>
      <c r="Y66">
        <v>2</v>
      </c>
    </row>
    <row r="67" spans="1:25" s="6" customFormat="1" ht="15.6" x14ac:dyDescent="0.3">
      <c r="A67" s="104" t="s">
        <v>792</v>
      </c>
      <c r="B67" s="104">
        <v>23</v>
      </c>
      <c r="C67" s="104">
        <v>4667521</v>
      </c>
      <c r="D67" s="104" t="s">
        <v>32</v>
      </c>
      <c r="E67" s="9">
        <v>1</v>
      </c>
      <c r="F67" s="9">
        <v>1</v>
      </c>
      <c r="G67" s="9"/>
      <c r="H67" s="9">
        <v>1</v>
      </c>
      <c r="I67" s="9"/>
      <c r="J67" s="9"/>
      <c r="K67" s="9"/>
      <c r="L67" s="9"/>
      <c r="N67"/>
      <c r="O67"/>
      <c r="P67"/>
      <c r="Q67"/>
      <c r="R67"/>
      <c r="S67"/>
      <c r="T67"/>
      <c r="U67"/>
      <c r="V67"/>
      <c r="W67"/>
      <c r="X67"/>
      <c r="Y67">
        <v>2</v>
      </c>
    </row>
    <row r="68" spans="1:25" s="6" customFormat="1" ht="15.6" x14ac:dyDescent="0.3">
      <c r="A68" s="104" t="s">
        <v>792</v>
      </c>
      <c r="B68" s="104">
        <v>23</v>
      </c>
      <c r="C68" s="104">
        <v>7026339</v>
      </c>
      <c r="D68" s="104" t="s">
        <v>29</v>
      </c>
      <c r="E68" s="9">
        <v>1</v>
      </c>
      <c r="F68" s="9">
        <v>1</v>
      </c>
      <c r="G68" s="9"/>
      <c r="H68" s="9">
        <v>1</v>
      </c>
      <c r="I68" s="9"/>
      <c r="J68" s="9"/>
      <c r="K68" s="9"/>
      <c r="L68" s="9"/>
      <c r="N68"/>
      <c r="O68"/>
      <c r="P68"/>
      <c r="Q68"/>
      <c r="R68"/>
      <c r="S68"/>
      <c r="T68"/>
      <c r="U68"/>
      <c r="V68"/>
      <c r="W68"/>
      <c r="X68"/>
      <c r="Y68"/>
    </row>
    <row r="69" spans="1:25" s="8" customFormat="1" ht="15.6" x14ac:dyDescent="0.3">
      <c r="A69" s="8" t="s">
        <v>2724</v>
      </c>
      <c r="E69" s="5">
        <f>SUM(E64:E68)</f>
        <v>5</v>
      </c>
      <c r="F69" s="5">
        <f>SUM(F64:F68)</f>
        <v>5</v>
      </c>
      <c r="G69" s="5">
        <f>SUM(G64:G68)</f>
        <v>0</v>
      </c>
      <c r="H69" s="5">
        <f>SUM(H64:H68)</f>
        <v>4</v>
      </c>
      <c r="I69" s="5"/>
      <c r="J69" s="5"/>
      <c r="K69" s="5"/>
      <c r="L69" s="5"/>
      <c r="N69"/>
      <c r="O69"/>
      <c r="P69"/>
      <c r="Q69"/>
      <c r="R69"/>
      <c r="S69"/>
      <c r="T69"/>
      <c r="U69"/>
      <c r="V69"/>
      <c r="W69"/>
      <c r="X69"/>
      <c r="Y69">
        <v>2</v>
      </c>
    </row>
    <row r="70" spans="1:25" s="6" customFormat="1" ht="15.6" x14ac:dyDescent="0.3">
      <c r="E70" s="9"/>
      <c r="F70" s="9"/>
      <c r="G70" s="9"/>
      <c r="H70" s="9"/>
      <c r="I70" s="9"/>
      <c r="J70" s="9"/>
      <c r="K70" s="9"/>
      <c r="L70" s="9"/>
      <c r="N70"/>
      <c r="O70"/>
      <c r="P70"/>
      <c r="Q70"/>
      <c r="R70"/>
      <c r="S70"/>
      <c r="T70"/>
      <c r="U70"/>
      <c r="V70"/>
      <c r="W70"/>
      <c r="X70"/>
      <c r="Y70">
        <v>2</v>
      </c>
    </row>
    <row r="71" spans="1:25" s="6" customFormat="1" ht="15.6" x14ac:dyDescent="0.3">
      <c r="A71" s="104" t="s">
        <v>792</v>
      </c>
      <c r="B71" s="104">
        <v>24</v>
      </c>
      <c r="C71" s="104">
        <v>5688</v>
      </c>
      <c r="D71" s="104" t="s">
        <v>33</v>
      </c>
      <c r="E71" s="9">
        <v>1</v>
      </c>
      <c r="F71" s="9">
        <v>1</v>
      </c>
      <c r="G71" s="9"/>
      <c r="H71" s="9">
        <v>1</v>
      </c>
      <c r="I71" s="9"/>
      <c r="J71" s="9"/>
      <c r="K71" s="9"/>
      <c r="L71" s="9"/>
      <c r="N71"/>
      <c r="O71"/>
      <c r="P71"/>
      <c r="Q71"/>
      <c r="R71"/>
      <c r="S71"/>
      <c r="T71"/>
      <c r="U71"/>
      <c r="V71"/>
      <c r="W71"/>
      <c r="X71"/>
      <c r="Y71">
        <v>3</v>
      </c>
    </row>
    <row r="72" spans="1:25" s="6" customFormat="1" ht="15.6" x14ac:dyDescent="0.3">
      <c r="A72" s="104" t="s">
        <v>792</v>
      </c>
      <c r="B72" s="104">
        <v>24</v>
      </c>
      <c r="C72" s="104">
        <v>3790354</v>
      </c>
      <c r="D72" s="104" t="s">
        <v>79</v>
      </c>
      <c r="E72" s="9">
        <v>1</v>
      </c>
      <c r="F72" s="9">
        <v>1</v>
      </c>
      <c r="G72" s="9"/>
      <c r="H72" s="9">
        <v>1</v>
      </c>
      <c r="I72" s="9"/>
      <c r="J72" s="9"/>
      <c r="K72" s="9"/>
      <c r="L72" s="9"/>
      <c r="N72"/>
      <c r="O72"/>
      <c r="P72"/>
      <c r="Q72"/>
      <c r="R72"/>
      <c r="S72"/>
      <c r="T72"/>
      <c r="U72"/>
      <c r="V72"/>
      <c r="W72"/>
      <c r="X72"/>
      <c r="Y72">
        <v>2</v>
      </c>
    </row>
    <row r="73" spans="1:25" s="6" customFormat="1" ht="15.6" x14ac:dyDescent="0.3">
      <c r="A73" s="104" t="s">
        <v>792</v>
      </c>
      <c r="B73" s="104">
        <v>24</v>
      </c>
      <c r="C73" s="104">
        <v>4089807</v>
      </c>
      <c r="D73" s="104" t="s">
        <v>34</v>
      </c>
      <c r="E73" s="9">
        <v>1</v>
      </c>
      <c r="F73" s="9">
        <v>1</v>
      </c>
      <c r="G73" s="9"/>
      <c r="H73" s="9">
        <v>1</v>
      </c>
      <c r="I73" s="9"/>
      <c r="J73" s="9"/>
      <c r="K73" s="9"/>
      <c r="L73" s="9"/>
      <c r="N73"/>
      <c r="O73"/>
      <c r="P73"/>
      <c r="Q73"/>
      <c r="R73"/>
      <c r="S73"/>
      <c r="T73"/>
      <c r="U73"/>
      <c r="V73"/>
      <c r="W73"/>
      <c r="X73"/>
      <c r="Y73"/>
    </row>
    <row r="74" spans="1:25" s="6" customFormat="1" ht="15.6" x14ac:dyDescent="0.3">
      <c r="A74" s="104" t="s">
        <v>792</v>
      </c>
      <c r="B74" s="104">
        <v>24</v>
      </c>
      <c r="C74" s="104">
        <v>7788523</v>
      </c>
      <c r="D74" s="104" t="s">
        <v>21</v>
      </c>
      <c r="E74" s="9">
        <v>1</v>
      </c>
      <c r="F74" s="9">
        <v>1</v>
      </c>
      <c r="G74" s="9"/>
      <c r="H74" s="9">
        <v>1</v>
      </c>
      <c r="I74" s="9"/>
      <c r="J74" s="9"/>
      <c r="K74" s="9"/>
      <c r="L74" s="9"/>
      <c r="N74"/>
      <c r="O74"/>
      <c r="P74"/>
      <c r="Q74"/>
      <c r="R74"/>
      <c r="S74"/>
      <c r="T74"/>
      <c r="U74"/>
      <c r="V74"/>
      <c r="W74"/>
      <c r="X74"/>
      <c r="Y74">
        <v>2</v>
      </c>
    </row>
    <row r="75" spans="1:25" s="6" customFormat="1" ht="15.6" x14ac:dyDescent="0.3">
      <c r="A75" s="104" t="s">
        <v>792</v>
      </c>
      <c r="B75" s="104">
        <v>24</v>
      </c>
      <c r="C75" s="104">
        <v>28675724</v>
      </c>
      <c r="D75" s="104" t="s">
        <v>44</v>
      </c>
      <c r="E75" s="9">
        <v>1</v>
      </c>
      <c r="F75" s="9">
        <v>1</v>
      </c>
      <c r="G75" s="9"/>
      <c r="H75" s="9">
        <v>1</v>
      </c>
      <c r="I75" s="9"/>
      <c r="J75" s="9"/>
      <c r="K75" s="9"/>
      <c r="L75" s="9"/>
      <c r="N75"/>
      <c r="O75"/>
      <c r="P75"/>
      <c r="Q75"/>
      <c r="R75"/>
      <c r="S75"/>
      <c r="T75"/>
      <c r="U75"/>
      <c r="V75"/>
      <c r="W75"/>
      <c r="X75"/>
      <c r="Y75">
        <v>1</v>
      </c>
    </row>
    <row r="76" spans="1:25" s="8" customFormat="1" ht="15.6" x14ac:dyDescent="0.3">
      <c r="A76" s="8" t="s">
        <v>2724</v>
      </c>
      <c r="E76" s="5">
        <f>SUM(E71:E75)</f>
        <v>5</v>
      </c>
      <c r="F76" s="5">
        <f>SUM(F71:F75)</f>
        <v>5</v>
      </c>
      <c r="G76" s="5">
        <f>SUM(G71:G75)</f>
        <v>0</v>
      </c>
      <c r="H76" s="5">
        <f>SUM(H71:H75)</f>
        <v>5</v>
      </c>
      <c r="I76" s="5"/>
      <c r="J76" s="5"/>
      <c r="K76" s="5"/>
      <c r="L76" s="5"/>
      <c r="N76"/>
      <c r="O76"/>
      <c r="P76"/>
      <c r="Q76"/>
      <c r="R76"/>
      <c r="S76"/>
      <c r="T76"/>
      <c r="U76"/>
      <c r="V76"/>
      <c r="W76"/>
      <c r="X76"/>
      <c r="Y76">
        <v>1</v>
      </c>
    </row>
    <row r="77" spans="1:25" s="6" customFormat="1" ht="15.6" x14ac:dyDescent="0.3">
      <c r="E77" s="9"/>
      <c r="F77" s="9"/>
      <c r="G77" s="9"/>
      <c r="H77" s="9"/>
      <c r="I77" s="9"/>
      <c r="J77" s="9"/>
      <c r="K77" s="9"/>
      <c r="L77" s="9"/>
      <c r="N77"/>
      <c r="O77"/>
      <c r="P77"/>
      <c r="Q77"/>
      <c r="R77"/>
      <c r="S77"/>
      <c r="T77"/>
      <c r="U77"/>
      <c r="V77"/>
      <c r="W77"/>
      <c r="X77"/>
      <c r="Y77">
        <v>1</v>
      </c>
    </row>
    <row r="78" spans="1:25" s="6" customFormat="1" ht="15.6" x14ac:dyDescent="0.3">
      <c r="A78" s="104" t="s">
        <v>792</v>
      </c>
      <c r="B78" s="104">
        <v>25</v>
      </c>
      <c r="C78" s="104">
        <v>243</v>
      </c>
      <c r="D78" s="104" t="s">
        <v>36</v>
      </c>
      <c r="E78" s="9">
        <v>1</v>
      </c>
      <c r="F78" s="9">
        <v>1</v>
      </c>
      <c r="G78" s="9"/>
      <c r="H78" s="9">
        <v>1</v>
      </c>
      <c r="I78" s="9"/>
      <c r="J78" s="9"/>
      <c r="K78" s="9"/>
      <c r="L78" s="9"/>
      <c r="N78"/>
      <c r="O78"/>
      <c r="P78"/>
      <c r="Q78"/>
      <c r="R78"/>
      <c r="S78"/>
      <c r="T78"/>
      <c r="U78"/>
      <c r="V78"/>
      <c r="W78"/>
      <c r="X78"/>
      <c r="Y78"/>
    </row>
    <row r="79" spans="1:25" s="6" customFormat="1" ht="15.6" x14ac:dyDescent="0.3">
      <c r="A79" s="104" t="s">
        <v>792</v>
      </c>
      <c r="B79" s="104">
        <v>25</v>
      </c>
      <c r="C79" s="104">
        <v>9202</v>
      </c>
      <c r="D79" s="104" t="s">
        <v>37</v>
      </c>
      <c r="E79" s="9">
        <v>1</v>
      </c>
      <c r="F79" s="9">
        <v>1</v>
      </c>
      <c r="G79" s="9"/>
      <c r="H79" s="9">
        <v>0</v>
      </c>
      <c r="I79" s="9"/>
      <c r="J79" s="9"/>
      <c r="K79" s="9"/>
      <c r="L79" s="9"/>
      <c r="N79"/>
      <c r="O79"/>
      <c r="P79"/>
      <c r="Q79"/>
      <c r="R79"/>
      <c r="S79"/>
      <c r="T79"/>
      <c r="U79"/>
      <c r="V79"/>
      <c r="W79"/>
      <c r="X79"/>
      <c r="Y79">
        <v>2</v>
      </c>
    </row>
    <row r="80" spans="1:25" s="6" customFormat="1" ht="15.6" x14ac:dyDescent="0.3">
      <c r="A80" s="104" t="s">
        <v>792</v>
      </c>
      <c r="B80" s="104">
        <v>25</v>
      </c>
      <c r="C80" s="104">
        <v>9425</v>
      </c>
      <c r="D80" s="104" t="s">
        <v>80</v>
      </c>
      <c r="E80" s="9">
        <v>1</v>
      </c>
      <c r="F80" s="9">
        <v>1</v>
      </c>
      <c r="G80" s="9"/>
      <c r="H80" s="9">
        <v>1</v>
      </c>
      <c r="I80" s="9"/>
      <c r="J80" s="9"/>
      <c r="K80" s="9"/>
      <c r="L80" s="9"/>
      <c r="N80"/>
      <c r="O80"/>
      <c r="P80"/>
      <c r="Q80"/>
      <c r="R80"/>
      <c r="S80"/>
      <c r="T80"/>
      <c r="U80"/>
      <c r="V80"/>
      <c r="W80"/>
      <c r="X80"/>
      <c r="Y80">
        <v>3</v>
      </c>
    </row>
    <row r="81" spans="1:25" s="6" customFormat="1" ht="15.6" x14ac:dyDescent="0.3">
      <c r="A81" s="104" t="s">
        <v>792</v>
      </c>
      <c r="B81" s="104">
        <v>25</v>
      </c>
      <c r="C81" s="104">
        <v>1674369</v>
      </c>
      <c r="D81" s="104" t="s">
        <v>38</v>
      </c>
      <c r="E81" s="9">
        <v>1</v>
      </c>
      <c r="F81" s="9">
        <v>1</v>
      </c>
      <c r="G81" s="9"/>
      <c r="H81" s="9">
        <v>1</v>
      </c>
      <c r="I81" s="9"/>
      <c r="J81" s="9"/>
      <c r="K81" s="9"/>
      <c r="L81" s="9"/>
      <c r="N81"/>
      <c r="O81"/>
      <c r="P81"/>
      <c r="Q81"/>
      <c r="R81"/>
      <c r="S81"/>
      <c r="T81"/>
      <c r="U81"/>
      <c r="V81"/>
      <c r="W81"/>
      <c r="X81"/>
      <c r="Y81">
        <v>1</v>
      </c>
    </row>
    <row r="82" spans="1:25" s="8" customFormat="1" ht="15.6" x14ac:dyDescent="0.3">
      <c r="A82" s="8" t="s">
        <v>2724</v>
      </c>
      <c r="E82" s="5">
        <f>SUM(E78:E81)</f>
        <v>4</v>
      </c>
      <c r="F82" s="5">
        <f>SUM(F78:F81)</f>
        <v>4</v>
      </c>
      <c r="G82" s="5">
        <f>SUM(G78:G81)</f>
        <v>0</v>
      </c>
      <c r="H82" s="5">
        <f>SUM(H78:H81)</f>
        <v>3</v>
      </c>
      <c r="I82" s="5"/>
      <c r="J82" s="5"/>
      <c r="K82" s="5"/>
      <c r="L82" s="5"/>
      <c r="N82"/>
      <c r="O82"/>
      <c r="P82"/>
      <c r="Q82"/>
      <c r="R82"/>
      <c r="S82"/>
      <c r="T82"/>
      <c r="U82"/>
      <c r="V82"/>
      <c r="W82"/>
      <c r="X82"/>
      <c r="Y82">
        <v>2</v>
      </c>
    </row>
    <row r="83" spans="1:25" s="6" customFormat="1" ht="15.6" x14ac:dyDescent="0.3">
      <c r="E83" s="9"/>
      <c r="F83" s="9"/>
      <c r="G83" s="9"/>
      <c r="H83" s="9"/>
      <c r="I83" s="9"/>
      <c r="J83" s="9"/>
      <c r="K83" s="9"/>
      <c r="L83" s="9"/>
      <c r="N83"/>
      <c r="O83"/>
      <c r="P83"/>
      <c r="Q83"/>
      <c r="R83"/>
      <c r="S83"/>
      <c r="T83"/>
      <c r="U83"/>
      <c r="V83"/>
      <c r="W83"/>
      <c r="X83"/>
      <c r="Y83"/>
    </row>
    <row r="84" spans="1:25" s="6" customFormat="1" ht="15.6" x14ac:dyDescent="0.3">
      <c r="A84" s="104" t="s">
        <v>792</v>
      </c>
      <c r="B84" s="104">
        <v>26</v>
      </c>
      <c r="C84" s="104">
        <v>1377996</v>
      </c>
      <c r="D84" s="104" t="s">
        <v>40</v>
      </c>
      <c r="E84" s="9">
        <v>1</v>
      </c>
      <c r="F84" s="9">
        <v>1</v>
      </c>
      <c r="G84" s="9"/>
      <c r="H84" s="9">
        <v>0</v>
      </c>
      <c r="I84" s="9"/>
      <c r="J84" s="9"/>
      <c r="K84" s="9"/>
      <c r="L84" s="9"/>
      <c r="N84"/>
      <c r="O84"/>
      <c r="P84"/>
      <c r="Q84"/>
      <c r="R84"/>
      <c r="S84"/>
      <c r="T84"/>
      <c r="U84"/>
      <c r="V84"/>
      <c r="W84"/>
      <c r="X84"/>
      <c r="Y84"/>
    </row>
    <row r="85" spans="1:25" s="6" customFormat="1" ht="15.6" x14ac:dyDescent="0.3">
      <c r="A85" s="104" t="s">
        <v>792</v>
      </c>
      <c r="B85" s="104">
        <v>26</v>
      </c>
      <c r="C85" s="104">
        <v>7227826</v>
      </c>
      <c r="D85" s="104" t="s">
        <v>41</v>
      </c>
      <c r="E85" s="9">
        <v>1</v>
      </c>
      <c r="F85" s="9">
        <v>1</v>
      </c>
      <c r="G85" s="9"/>
      <c r="H85" s="9">
        <v>1</v>
      </c>
      <c r="I85" s="9"/>
      <c r="J85" s="9"/>
      <c r="K85" s="9"/>
      <c r="L85" s="9"/>
      <c r="N85"/>
      <c r="O85"/>
      <c r="P85"/>
      <c r="Q85"/>
      <c r="R85"/>
      <c r="S85"/>
      <c r="T85"/>
      <c r="U85"/>
      <c r="V85"/>
      <c r="W85"/>
      <c r="X85"/>
      <c r="Y85">
        <v>1</v>
      </c>
    </row>
    <row r="86" spans="1:25" s="6" customFormat="1" ht="15.6" x14ac:dyDescent="0.3">
      <c r="A86" s="104" t="s">
        <v>792</v>
      </c>
      <c r="B86" s="104">
        <v>26</v>
      </c>
      <c r="C86" s="104">
        <v>7928136</v>
      </c>
      <c r="D86" s="104" t="s">
        <v>42</v>
      </c>
      <c r="E86" s="9">
        <v>1</v>
      </c>
      <c r="F86" s="9">
        <v>1</v>
      </c>
      <c r="G86" s="9"/>
      <c r="H86" s="9">
        <v>0</v>
      </c>
      <c r="I86" s="9"/>
      <c r="J86" s="9"/>
      <c r="K86" s="9"/>
      <c r="L86" s="9"/>
      <c r="N86"/>
      <c r="O86"/>
      <c r="P86"/>
      <c r="Q86"/>
      <c r="R86"/>
      <c r="S86"/>
      <c r="T86"/>
      <c r="U86"/>
      <c r="V86"/>
      <c r="W86"/>
      <c r="X86"/>
      <c r="Y86">
        <v>2</v>
      </c>
    </row>
    <row r="87" spans="1:25" s="6" customFormat="1" ht="15.6" x14ac:dyDescent="0.3">
      <c r="A87" s="104" t="s">
        <v>792</v>
      </c>
      <c r="B87" s="104">
        <v>26</v>
      </c>
      <c r="C87" s="104">
        <v>28675785</v>
      </c>
      <c r="D87" s="104" t="s">
        <v>43</v>
      </c>
      <c r="E87" s="9">
        <v>1</v>
      </c>
      <c r="F87" s="9">
        <v>1</v>
      </c>
      <c r="G87" s="9"/>
      <c r="H87" s="9">
        <v>1</v>
      </c>
      <c r="I87" s="9"/>
      <c r="J87" s="9"/>
      <c r="K87" s="9"/>
      <c r="L87" s="9"/>
      <c r="N87"/>
      <c r="O87"/>
      <c r="P87"/>
      <c r="Q87"/>
      <c r="R87"/>
      <c r="S87"/>
      <c r="T87"/>
      <c r="U87"/>
      <c r="V87"/>
      <c r="W87"/>
      <c r="X87"/>
      <c r="Y87">
        <v>1</v>
      </c>
    </row>
    <row r="88" spans="1:25" s="8" customFormat="1" ht="15.6" x14ac:dyDescent="0.3">
      <c r="A88" s="8" t="s">
        <v>2724</v>
      </c>
      <c r="E88" s="5">
        <f>SUM(E84:E87)</f>
        <v>4</v>
      </c>
      <c r="F88" s="5">
        <f>SUM(F84:F87)</f>
        <v>4</v>
      </c>
      <c r="G88" s="5">
        <f>SUM(G84:G87)</f>
        <v>0</v>
      </c>
      <c r="H88" s="5">
        <f>SUM(H84:H87)</f>
        <v>2</v>
      </c>
      <c r="I88" s="5"/>
      <c r="J88" s="5"/>
      <c r="K88" s="5"/>
      <c r="L88" s="5"/>
      <c r="N88"/>
      <c r="O88"/>
      <c r="P88"/>
      <c r="Q88"/>
      <c r="R88"/>
      <c r="S88"/>
      <c r="T88"/>
      <c r="U88"/>
      <c r="V88"/>
      <c r="W88"/>
      <c r="X88"/>
      <c r="Y88">
        <v>1</v>
      </c>
    </row>
    <row r="89" spans="1:25" s="6" customFormat="1" ht="15.6" x14ac:dyDescent="0.3">
      <c r="E89" s="9"/>
      <c r="F89" s="9"/>
      <c r="G89" s="9"/>
      <c r="H89" s="9"/>
      <c r="I89" s="9"/>
      <c r="J89" s="9"/>
      <c r="K89" s="9"/>
      <c r="L89" s="9"/>
      <c r="N89"/>
      <c r="O89"/>
      <c r="P89"/>
      <c r="Q89"/>
      <c r="R89"/>
      <c r="S89"/>
      <c r="T89"/>
      <c r="U89"/>
      <c r="V89"/>
      <c r="W89"/>
      <c r="X89"/>
      <c r="Y89">
        <v>1</v>
      </c>
    </row>
    <row r="90" spans="1:25" s="6" customFormat="1" ht="15.6" x14ac:dyDescent="0.3">
      <c r="A90" s="104" t="s">
        <v>792</v>
      </c>
      <c r="B90" s="104">
        <v>27</v>
      </c>
      <c r="C90" s="104">
        <v>7954</v>
      </c>
      <c r="D90" s="104" t="s">
        <v>45</v>
      </c>
      <c r="E90" s="9">
        <v>1</v>
      </c>
      <c r="F90" s="9">
        <v>1</v>
      </c>
      <c r="G90" s="9"/>
      <c r="H90" s="9">
        <v>0</v>
      </c>
      <c r="I90" s="9"/>
      <c r="J90" s="9"/>
      <c r="K90" s="9"/>
      <c r="L90" s="9"/>
      <c r="T90"/>
      <c r="U90"/>
      <c r="V90"/>
      <c r="W90"/>
      <c r="X90"/>
      <c r="Y90"/>
    </row>
    <row r="91" spans="1:25" s="6" customFormat="1" ht="15.6" x14ac:dyDescent="0.3">
      <c r="A91" s="104" t="s">
        <v>792</v>
      </c>
      <c r="B91" s="104">
        <v>27</v>
      </c>
      <c r="C91" s="104">
        <v>9134</v>
      </c>
      <c r="D91" s="104" t="s">
        <v>46</v>
      </c>
      <c r="E91" s="9">
        <v>1</v>
      </c>
      <c r="F91" s="9">
        <v>1</v>
      </c>
      <c r="G91" s="9"/>
      <c r="H91" s="9">
        <v>1</v>
      </c>
      <c r="I91" s="9"/>
      <c r="J91" s="9"/>
      <c r="K91" s="9"/>
      <c r="L91" s="9"/>
      <c r="T91"/>
      <c r="U91"/>
      <c r="V91"/>
      <c r="W91"/>
      <c r="X91"/>
      <c r="Y91">
        <v>3</v>
      </c>
    </row>
    <row r="92" spans="1:25" s="6" customFormat="1" ht="15.6" x14ac:dyDescent="0.3">
      <c r="A92" s="104" t="s">
        <v>792</v>
      </c>
      <c r="B92" s="104">
        <v>27</v>
      </c>
      <c r="C92" s="104">
        <v>855854</v>
      </c>
      <c r="D92" s="104" t="s">
        <v>47</v>
      </c>
      <c r="E92" s="9">
        <v>1</v>
      </c>
      <c r="F92" s="9">
        <v>1</v>
      </c>
      <c r="G92" s="9"/>
      <c r="H92" s="9">
        <v>1</v>
      </c>
      <c r="I92" s="9"/>
      <c r="J92" s="9"/>
      <c r="K92" s="9"/>
      <c r="L92" s="9"/>
      <c r="T92"/>
      <c r="U92"/>
      <c r="V92"/>
      <c r="W92"/>
      <c r="X92"/>
      <c r="Y92">
        <v>1</v>
      </c>
    </row>
    <row r="93" spans="1:25" s="6" customFormat="1" ht="15.6" x14ac:dyDescent="0.3">
      <c r="A93" s="104" t="s">
        <v>792</v>
      </c>
      <c r="B93" s="104">
        <v>27</v>
      </c>
      <c r="C93" s="104">
        <v>1098578</v>
      </c>
      <c r="D93" s="104" t="s">
        <v>48</v>
      </c>
      <c r="E93" s="9">
        <v>1</v>
      </c>
      <c r="F93" s="9">
        <v>1</v>
      </c>
      <c r="G93" s="9"/>
      <c r="H93" s="9">
        <v>0</v>
      </c>
      <c r="I93" s="9"/>
      <c r="J93" s="9"/>
      <c r="K93" s="9"/>
      <c r="L93" s="9"/>
      <c r="T93"/>
      <c r="U93"/>
      <c r="V93"/>
      <c r="W93"/>
      <c r="X93"/>
      <c r="Y93">
        <v>0</v>
      </c>
    </row>
    <row r="94" spans="1:25" s="8" customFormat="1" ht="15.6" x14ac:dyDescent="0.3">
      <c r="A94" s="8" t="s">
        <v>2724</v>
      </c>
      <c r="E94" s="5">
        <f>SUM(E90:E93)</f>
        <v>4</v>
      </c>
      <c r="F94" s="5">
        <f>SUM(F90:F93)</f>
        <v>4</v>
      </c>
      <c r="G94" s="5">
        <f>SUM(G90:G93)</f>
        <v>0</v>
      </c>
      <c r="H94" s="5">
        <f>SUM(H90:H93)</f>
        <v>2</v>
      </c>
      <c r="I94" s="5"/>
      <c r="J94" s="5"/>
      <c r="K94" s="5"/>
      <c r="L94" s="5"/>
      <c r="T94"/>
      <c r="U94"/>
      <c r="V94"/>
      <c r="W94"/>
      <c r="X94"/>
      <c r="Y94">
        <v>0</v>
      </c>
    </row>
    <row r="95" spans="1:25" s="8" customFormat="1" ht="15.6" x14ac:dyDescent="0.3">
      <c r="A95" s="8" t="s">
        <v>91</v>
      </c>
      <c r="E95" s="5">
        <f>SUM(E55+E62+E69+E76+E82+E88+E94)</f>
        <v>32</v>
      </c>
      <c r="F95" s="5">
        <f>SUM(F55+F62+F69+F76+F82+F88+F94)</f>
        <v>30</v>
      </c>
      <c r="G95" s="5">
        <f>SUM(G55+G62+G69+G76+G82+G88+G94)</f>
        <v>-2</v>
      </c>
      <c r="H95" s="5">
        <f>SUM(H55+H62+H69+H76+H82+H88+H94)</f>
        <v>26</v>
      </c>
      <c r="I95" s="5"/>
      <c r="J95" s="5"/>
      <c r="K95" s="5"/>
      <c r="L95" s="5"/>
      <c r="N95"/>
      <c r="O95"/>
      <c r="P95"/>
      <c r="Q95"/>
      <c r="R95"/>
      <c r="S95"/>
      <c r="T95"/>
      <c r="U95"/>
      <c r="V95"/>
      <c r="W95"/>
      <c r="X95"/>
      <c r="Y95">
        <v>2</v>
      </c>
    </row>
    <row r="96" spans="1:25" s="6" customFormat="1" ht="15.6" x14ac:dyDescent="0.3">
      <c r="E96" s="9"/>
      <c r="F96" s="9"/>
      <c r="G96" s="9"/>
      <c r="H96" s="9"/>
      <c r="I96" s="9"/>
      <c r="J96" s="9"/>
      <c r="K96" s="9"/>
      <c r="L96" s="9"/>
      <c r="T96"/>
      <c r="U96"/>
      <c r="V96"/>
      <c r="W96"/>
      <c r="X96"/>
      <c r="Y96"/>
    </row>
    <row r="97" spans="1:25" s="6" customFormat="1" ht="15.6" x14ac:dyDescent="0.3">
      <c r="A97" s="6" t="s">
        <v>132</v>
      </c>
      <c r="B97" s="6">
        <v>41</v>
      </c>
      <c r="C97" s="6">
        <v>2674</v>
      </c>
      <c r="D97" s="6" t="s">
        <v>51</v>
      </c>
      <c r="E97" s="9">
        <v>1</v>
      </c>
      <c r="F97" s="9">
        <v>1</v>
      </c>
      <c r="G97" s="9"/>
      <c r="H97" s="9">
        <v>1</v>
      </c>
      <c r="I97" s="9"/>
      <c r="J97" s="9"/>
      <c r="K97" s="9"/>
      <c r="L97" s="9"/>
      <c r="N97"/>
      <c r="O97"/>
      <c r="P97"/>
      <c r="Q97"/>
      <c r="R97"/>
      <c r="S97"/>
      <c r="T97"/>
      <c r="U97"/>
      <c r="V97"/>
      <c r="W97"/>
      <c r="X97"/>
      <c r="Y97">
        <v>2</v>
      </c>
    </row>
    <row r="98" spans="1:25" s="6" customFormat="1" ht="15.6" x14ac:dyDescent="0.3">
      <c r="A98" s="6" t="s">
        <v>132</v>
      </c>
      <c r="B98" s="6">
        <v>41</v>
      </c>
      <c r="C98" s="6">
        <v>3267</v>
      </c>
      <c r="D98" s="6" t="s">
        <v>52</v>
      </c>
      <c r="E98" s="9">
        <v>1</v>
      </c>
      <c r="F98" s="9">
        <v>1</v>
      </c>
      <c r="G98" s="9"/>
      <c r="H98" s="9">
        <v>1</v>
      </c>
      <c r="I98" s="9"/>
      <c r="J98" s="9"/>
      <c r="K98" s="9"/>
      <c r="L98" s="9"/>
      <c r="N98"/>
      <c r="O98"/>
      <c r="P98"/>
      <c r="Q98"/>
      <c r="R98"/>
      <c r="S98"/>
      <c r="T98"/>
      <c r="U98"/>
      <c r="V98"/>
      <c r="W98"/>
      <c r="X98"/>
      <c r="Y98">
        <v>0</v>
      </c>
    </row>
    <row r="99" spans="1:25" s="6" customFormat="1" ht="15.6" x14ac:dyDescent="0.3">
      <c r="A99" s="6" t="s">
        <v>132</v>
      </c>
      <c r="B99" s="6">
        <v>41</v>
      </c>
      <c r="C99" s="6">
        <v>5746</v>
      </c>
      <c r="D99" s="6" t="s">
        <v>49</v>
      </c>
      <c r="E99" s="9">
        <v>1</v>
      </c>
      <c r="F99" s="9">
        <v>1</v>
      </c>
      <c r="G99" s="9"/>
      <c r="H99" s="9">
        <v>1</v>
      </c>
      <c r="I99" s="9"/>
      <c r="J99" s="9"/>
      <c r="K99" s="9"/>
      <c r="L99" s="9"/>
      <c r="N99"/>
      <c r="O99"/>
      <c r="P99"/>
      <c r="Q99"/>
      <c r="R99"/>
      <c r="S99"/>
      <c r="T99"/>
      <c r="U99"/>
      <c r="V99"/>
      <c r="W99"/>
      <c r="X99"/>
      <c r="Y99">
        <v>4</v>
      </c>
    </row>
    <row r="100" spans="1:25" s="6" customFormat="1" ht="15.6" x14ac:dyDescent="0.3">
      <c r="A100" s="6" t="s">
        <v>132</v>
      </c>
      <c r="B100" s="6">
        <v>41</v>
      </c>
      <c r="C100" s="6">
        <v>1537421</v>
      </c>
      <c r="D100" s="6" t="s">
        <v>53</v>
      </c>
      <c r="E100" s="9">
        <v>1</v>
      </c>
      <c r="F100" s="9">
        <v>1</v>
      </c>
      <c r="G100" s="9"/>
      <c r="H100" s="9">
        <v>1</v>
      </c>
      <c r="I100" s="9"/>
      <c r="J100" s="9"/>
      <c r="K100" s="9"/>
      <c r="L100" s="9"/>
      <c r="N100"/>
      <c r="O100"/>
      <c r="P100"/>
      <c r="Q100"/>
      <c r="R100"/>
      <c r="S100"/>
      <c r="T100"/>
      <c r="U100"/>
      <c r="V100"/>
      <c r="W100"/>
      <c r="X100"/>
      <c r="Y100">
        <v>0</v>
      </c>
    </row>
    <row r="101" spans="1:25" s="6" customFormat="1" ht="15.6" x14ac:dyDescent="0.3">
      <c r="A101" s="6" t="s">
        <v>132</v>
      </c>
      <c r="B101" s="6">
        <v>41</v>
      </c>
      <c r="C101" s="6">
        <v>6754196</v>
      </c>
      <c r="D101" s="6" t="s">
        <v>50</v>
      </c>
      <c r="E101" s="9">
        <v>1</v>
      </c>
      <c r="F101" s="9">
        <v>1</v>
      </c>
      <c r="G101" s="9"/>
      <c r="H101" s="9">
        <v>1</v>
      </c>
      <c r="I101" s="9"/>
      <c r="J101" s="9"/>
      <c r="K101" s="9"/>
      <c r="L101" s="9"/>
      <c r="N101"/>
      <c r="O101"/>
      <c r="P101"/>
      <c r="Q101"/>
      <c r="R101"/>
      <c r="S101"/>
      <c r="T101"/>
      <c r="U101"/>
      <c r="V101"/>
      <c r="W101"/>
      <c r="X101"/>
      <c r="Y101"/>
    </row>
    <row r="102" spans="1:25" s="8" customFormat="1" ht="15.6" x14ac:dyDescent="0.3">
      <c r="A102" s="8" t="s">
        <v>2724</v>
      </c>
      <c r="E102" s="5">
        <f>SUM(E97:E101)</f>
        <v>5</v>
      </c>
      <c r="F102" s="5">
        <f>SUM(F97:F101)</f>
        <v>5</v>
      </c>
      <c r="G102" s="5">
        <f>SUM(G97:G101)</f>
        <v>0</v>
      </c>
      <c r="H102" s="5">
        <f>SUM(H97:H101)</f>
        <v>5</v>
      </c>
      <c r="I102" s="5"/>
      <c r="J102" s="5"/>
      <c r="K102" s="5"/>
      <c r="L102" s="5"/>
      <c r="T102"/>
      <c r="U102"/>
      <c r="V102"/>
      <c r="W102"/>
      <c r="X102"/>
      <c r="Y102">
        <v>0</v>
      </c>
    </row>
    <row r="103" spans="1:25" s="6" customFormat="1" ht="15.6" x14ac:dyDescent="0.3">
      <c r="E103" s="9"/>
      <c r="F103" s="9"/>
      <c r="G103" s="9"/>
      <c r="H103" s="9"/>
      <c r="I103" s="9"/>
      <c r="J103" s="9"/>
      <c r="K103" s="9"/>
      <c r="L103" s="9"/>
      <c r="T103"/>
      <c r="U103"/>
      <c r="V103"/>
      <c r="W103"/>
      <c r="X103"/>
      <c r="Y103">
        <v>0</v>
      </c>
    </row>
    <row r="104" spans="1:25" s="6" customFormat="1" ht="15.6" x14ac:dyDescent="0.3">
      <c r="A104" s="6" t="s">
        <v>132</v>
      </c>
      <c r="B104" s="6">
        <v>42</v>
      </c>
      <c r="C104" s="6">
        <v>771</v>
      </c>
      <c r="D104" s="6" t="s">
        <v>55</v>
      </c>
      <c r="E104" s="9">
        <v>1</v>
      </c>
      <c r="F104" s="9">
        <v>1</v>
      </c>
      <c r="G104" s="9"/>
      <c r="H104" s="9">
        <v>1</v>
      </c>
      <c r="I104" s="9"/>
      <c r="J104" s="9"/>
      <c r="K104" s="9"/>
      <c r="L104" s="9"/>
      <c r="N104"/>
      <c r="O104"/>
      <c r="P104"/>
      <c r="Q104"/>
      <c r="R104"/>
      <c r="S104"/>
      <c r="T104"/>
      <c r="U104"/>
      <c r="V104"/>
      <c r="W104"/>
      <c r="X104"/>
      <c r="Y104">
        <v>1</v>
      </c>
    </row>
    <row r="105" spans="1:25" s="6" customFormat="1" ht="15.6" x14ac:dyDescent="0.3">
      <c r="A105" s="6" t="s">
        <v>132</v>
      </c>
      <c r="B105" s="6">
        <v>42</v>
      </c>
      <c r="C105" s="6">
        <v>5037</v>
      </c>
      <c r="D105" s="6" t="s">
        <v>54</v>
      </c>
      <c r="E105" s="9">
        <v>1</v>
      </c>
      <c r="F105" s="9">
        <v>1</v>
      </c>
      <c r="G105" s="9"/>
      <c r="H105" s="9">
        <v>0</v>
      </c>
      <c r="I105" s="9"/>
      <c r="J105" s="9"/>
      <c r="K105" s="9"/>
      <c r="L105" s="9"/>
      <c r="N105"/>
      <c r="O105"/>
      <c r="P105"/>
      <c r="Q105"/>
      <c r="R105"/>
      <c r="S105"/>
      <c r="T105"/>
      <c r="U105"/>
      <c r="V105"/>
      <c r="W105"/>
      <c r="X105"/>
      <c r="Y105">
        <v>0</v>
      </c>
    </row>
    <row r="106" spans="1:25" s="6" customFormat="1" ht="15.6" x14ac:dyDescent="0.3">
      <c r="A106" s="6" t="s">
        <v>132</v>
      </c>
      <c r="B106" s="6">
        <v>42</v>
      </c>
      <c r="C106" s="6">
        <v>8089</v>
      </c>
      <c r="D106" s="6" t="s">
        <v>56</v>
      </c>
      <c r="E106" s="9">
        <v>1</v>
      </c>
      <c r="F106" s="9">
        <v>1</v>
      </c>
      <c r="G106" s="9"/>
      <c r="H106" s="9">
        <v>1</v>
      </c>
      <c r="I106" s="9"/>
      <c r="J106" s="9"/>
      <c r="K106" s="9"/>
      <c r="L106" s="9"/>
      <c r="N106"/>
      <c r="O106"/>
      <c r="P106"/>
      <c r="Q106"/>
      <c r="R106"/>
      <c r="S106"/>
      <c r="T106"/>
      <c r="U106"/>
      <c r="V106"/>
      <c r="W106"/>
      <c r="X106"/>
      <c r="Y106">
        <v>1</v>
      </c>
    </row>
    <row r="107" spans="1:25" s="6" customFormat="1" ht="15.6" x14ac:dyDescent="0.3">
      <c r="A107" s="6" t="s">
        <v>132</v>
      </c>
      <c r="B107" s="6">
        <v>42</v>
      </c>
      <c r="C107" s="6">
        <v>28677336</v>
      </c>
      <c r="D107" s="6" t="s">
        <v>82</v>
      </c>
      <c r="E107" s="9">
        <v>1</v>
      </c>
      <c r="F107" s="9">
        <v>1</v>
      </c>
      <c r="G107" s="9"/>
      <c r="H107" s="9">
        <v>1</v>
      </c>
      <c r="I107" s="9"/>
      <c r="J107" s="9"/>
      <c r="K107" s="9"/>
      <c r="L107" s="9"/>
      <c r="N107"/>
      <c r="O107"/>
      <c r="P107"/>
      <c r="Q107"/>
      <c r="R107"/>
      <c r="S107"/>
      <c r="T107"/>
      <c r="U107"/>
      <c r="V107"/>
      <c r="W107"/>
      <c r="X107"/>
      <c r="Y107"/>
    </row>
    <row r="108" spans="1:25" s="6" customFormat="1" ht="15.6" x14ac:dyDescent="0.3">
      <c r="A108" s="6" t="s">
        <v>132</v>
      </c>
      <c r="B108" s="6">
        <v>42</v>
      </c>
      <c r="C108" s="6">
        <v>28677475</v>
      </c>
      <c r="D108" s="6" t="s">
        <v>84</v>
      </c>
      <c r="E108" s="9">
        <v>1</v>
      </c>
      <c r="F108" s="9">
        <v>1</v>
      </c>
      <c r="G108" s="9"/>
      <c r="H108" s="9">
        <v>1</v>
      </c>
      <c r="I108" s="9"/>
      <c r="J108" s="9"/>
      <c r="K108" s="9"/>
      <c r="L108" s="9"/>
      <c r="N108"/>
      <c r="O108"/>
      <c r="P108"/>
      <c r="Q108"/>
      <c r="R108"/>
      <c r="S108"/>
      <c r="T108"/>
      <c r="U108"/>
      <c r="V108"/>
      <c r="W108"/>
      <c r="X108"/>
      <c r="Y108">
        <v>0</v>
      </c>
    </row>
    <row r="109" spans="1:25" s="8" customFormat="1" ht="15.6" x14ac:dyDescent="0.3">
      <c r="A109" s="8" t="s">
        <v>2724</v>
      </c>
      <c r="E109" s="5">
        <f>SUM(E104:E108)</f>
        <v>5</v>
      </c>
      <c r="F109" s="5">
        <f>SUM(F104:F108)</f>
        <v>5</v>
      </c>
      <c r="G109" s="5">
        <f>SUM(G104:G108)</f>
        <v>0</v>
      </c>
      <c r="H109" s="5">
        <f>SUM(H104:H108)</f>
        <v>4</v>
      </c>
      <c r="I109" s="5"/>
      <c r="J109" s="5"/>
      <c r="K109" s="5"/>
      <c r="L109" s="5"/>
      <c r="T109"/>
      <c r="U109"/>
      <c r="V109"/>
      <c r="W109"/>
      <c r="X109"/>
      <c r="Y109">
        <v>1</v>
      </c>
    </row>
    <row r="110" spans="1:25" s="6" customFormat="1" ht="15.6" x14ac:dyDescent="0.3">
      <c r="E110" s="9"/>
      <c r="F110" s="9"/>
      <c r="G110" s="9"/>
      <c r="H110" s="9"/>
      <c r="I110" s="9"/>
      <c r="J110" s="9"/>
      <c r="K110" s="9"/>
      <c r="L110" s="9"/>
      <c r="T110"/>
      <c r="U110"/>
      <c r="V110"/>
      <c r="W110"/>
      <c r="X110"/>
      <c r="Y110">
        <v>0</v>
      </c>
    </row>
    <row r="111" spans="1:25" s="6" customFormat="1" ht="15.6" x14ac:dyDescent="0.3">
      <c r="A111" s="6" t="s">
        <v>132</v>
      </c>
      <c r="B111" s="6">
        <v>43</v>
      </c>
      <c r="C111" s="6">
        <v>3386</v>
      </c>
      <c r="D111" s="6" t="s">
        <v>57</v>
      </c>
      <c r="E111" s="9">
        <v>1</v>
      </c>
      <c r="F111" s="9">
        <v>1</v>
      </c>
      <c r="G111" s="9"/>
      <c r="H111" s="9">
        <v>1</v>
      </c>
      <c r="I111" s="9"/>
      <c r="J111" s="9"/>
      <c r="K111" s="9"/>
      <c r="L111" s="9"/>
      <c r="N111"/>
      <c r="O111"/>
      <c r="P111"/>
      <c r="Q111"/>
      <c r="R111"/>
      <c r="S111"/>
      <c r="T111"/>
      <c r="U111"/>
      <c r="V111"/>
      <c r="W111"/>
      <c r="X111"/>
      <c r="Y111">
        <v>0</v>
      </c>
    </row>
    <row r="112" spans="1:25" s="6" customFormat="1" ht="15.6" x14ac:dyDescent="0.3">
      <c r="A112" s="6" t="s">
        <v>132</v>
      </c>
      <c r="B112" s="6">
        <v>43</v>
      </c>
      <c r="C112" s="6">
        <v>8413</v>
      </c>
      <c r="D112" s="6" t="s">
        <v>58</v>
      </c>
      <c r="E112" s="9">
        <v>1</v>
      </c>
      <c r="F112" s="9">
        <v>1</v>
      </c>
      <c r="G112" s="9" t="s">
        <v>81</v>
      </c>
      <c r="H112" s="9">
        <v>1</v>
      </c>
      <c r="I112" s="9"/>
      <c r="J112" s="9"/>
      <c r="K112" s="9"/>
      <c r="L112" s="9"/>
      <c r="N112"/>
      <c r="O112"/>
      <c r="P112"/>
      <c r="Q112"/>
      <c r="R112"/>
      <c r="S112"/>
      <c r="T112"/>
      <c r="U112"/>
      <c r="V112"/>
      <c r="W112"/>
      <c r="X112"/>
      <c r="Y112">
        <v>0</v>
      </c>
    </row>
    <row r="113" spans="1:25" s="6" customFormat="1" ht="15.6" x14ac:dyDescent="0.3">
      <c r="A113" s="6" t="s">
        <v>132</v>
      </c>
      <c r="B113" s="6">
        <v>43</v>
      </c>
      <c r="C113" s="6">
        <v>1847885</v>
      </c>
      <c r="D113" s="6" t="s">
        <v>59</v>
      </c>
      <c r="E113" s="9">
        <v>1</v>
      </c>
      <c r="F113" s="9">
        <v>1</v>
      </c>
      <c r="G113" s="9"/>
      <c r="H113" s="9">
        <v>1</v>
      </c>
      <c r="I113" s="9"/>
      <c r="J113" s="9"/>
      <c r="K113" s="9"/>
      <c r="L113" s="9"/>
      <c r="N113"/>
      <c r="O113"/>
      <c r="P113"/>
      <c r="Q113"/>
      <c r="R113"/>
      <c r="S113"/>
      <c r="T113"/>
      <c r="U113"/>
      <c r="V113"/>
      <c r="W113"/>
      <c r="X113"/>
      <c r="Y113"/>
    </row>
    <row r="114" spans="1:25" s="135" customFormat="1" ht="15.6" x14ac:dyDescent="0.3">
      <c r="A114" s="135" t="s">
        <v>132</v>
      </c>
      <c r="B114" s="135">
        <v>43</v>
      </c>
      <c r="C114" s="135">
        <v>7798217</v>
      </c>
      <c r="D114" s="135" t="s">
        <v>60</v>
      </c>
      <c r="E114" s="134">
        <v>1</v>
      </c>
      <c r="F114" s="134">
        <v>0</v>
      </c>
      <c r="G114" s="134">
        <v>-1</v>
      </c>
      <c r="H114" s="134">
        <v>1</v>
      </c>
      <c r="I114" s="134"/>
      <c r="J114" s="134"/>
      <c r="K114" s="134"/>
      <c r="L114" s="134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>
        <v>1</v>
      </c>
    </row>
    <row r="115" spans="1:25" s="8" customFormat="1" ht="15.6" x14ac:dyDescent="0.3">
      <c r="A115" s="8" t="s">
        <v>2724</v>
      </c>
      <c r="E115" s="5">
        <f>SUM(E111:E114)</f>
        <v>4</v>
      </c>
      <c r="F115" s="5">
        <f>SUM(F111:F114)</f>
        <v>3</v>
      </c>
      <c r="G115" s="5">
        <f>SUM(G111:G114)</f>
        <v>-1</v>
      </c>
      <c r="H115" s="5">
        <f>SUM(H111:H114)</f>
        <v>4</v>
      </c>
      <c r="I115" s="5"/>
      <c r="J115" s="5"/>
      <c r="K115" s="5"/>
      <c r="L115" s="5"/>
      <c r="T115"/>
      <c r="U115"/>
      <c r="V115"/>
      <c r="W115"/>
      <c r="X115"/>
      <c r="Y115">
        <v>1</v>
      </c>
    </row>
    <row r="116" spans="1:25" s="6" customFormat="1" ht="15.6" x14ac:dyDescent="0.3">
      <c r="E116" s="9"/>
      <c r="F116" s="9"/>
      <c r="G116" s="9"/>
      <c r="H116" s="9"/>
      <c r="I116" s="9"/>
      <c r="J116" s="9"/>
      <c r="K116" s="9"/>
      <c r="L116" s="9"/>
      <c r="T116"/>
      <c r="U116"/>
      <c r="V116"/>
      <c r="W116"/>
      <c r="X116"/>
      <c r="Y116">
        <v>0</v>
      </c>
    </row>
    <row r="117" spans="1:25" s="6" customFormat="1" ht="15.6" x14ac:dyDescent="0.3">
      <c r="A117" s="6" t="s">
        <v>132</v>
      </c>
      <c r="B117" s="6">
        <v>44</v>
      </c>
      <c r="C117" s="6">
        <v>686</v>
      </c>
      <c r="D117" s="6" t="s">
        <v>61</v>
      </c>
      <c r="E117" s="9">
        <v>1</v>
      </c>
      <c r="F117" s="9">
        <v>1</v>
      </c>
      <c r="G117" s="9"/>
      <c r="H117" s="9">
        <v>1</v>
      </c>
      <c r="I117" s="9"/>
      <c r="J117" s="9"/>
      <c r="K117" s="9"/>
      <c r="L117" s="9"/>
      <c r="N117"/>
      <c r="O117"/>
      <c r="P117"/>
      <c r="Q117"/>
      <c r="R117"/>
      <c r="S117"/>
      <c r="T117"/>
      <c r="U117"/>
      <c r="V117"/>
      <c r="W117"/>
      <c r="X117"/>
      <c r="Y117">
        <v>5</v>
      </c>
    </row>
    <row r="118" spans="1:25" s="6" customFormat="1" ht="15.6" x14ac:dyDescent="0.3">
      <c r="A118" s="6" t="s">
        <v>132</v>
      </c>
      <c r="B118" s="6">
        <v>44</v>
      </c>
      <c r="C118" s="6">
        <v>9041</v>
      </c>
      <c r="D118" s="6" t="s">
        <v>62</v>
      </c>
      <c r="E118" s="9">
        <v>1</v>
      </c>
      <c r="F118" s="9">
        <v>1</v>
      </c>
      <c r="G118" s="9"/>
      <c r="H118" s="9">
        <v>1</v>
      </c>
      <c r="I118" s="9"/>
      <c r="J118" s="9"/>
      <c r="K118" s="9"/>
      <c r="L118" s="9"/>
      <c r="N118"/>
      <c r="O118"/>
      <c r="P118"/>
      <c r="Q118"/>
      <c r="R118"/>
      <c r="S118"/>
    </row>
    <row r="119" spans="1:25" s="6" customFormat="1" ht="15.6" x14ac:dyDescent="0.3">
      <c r="A119" s="6" t="s">
        <v>132</v>
      </c>
      <c r="B119" s="6">
        <v>44</v>
      </c>
      <c r="C119" s="6">
        <v>1827442</v>
      </c>
      <c r="D119" s="6" t="s">
        <v>63</v>
      </c>
      <c r="E119" s="9">
        <v>1</v>
      </c>
      <c r="F119" s="9">
        <v>1</v>
      </c>
      <c r="G119" s="9"/>
      <c r="H119" s="9">
        <v>1</v>
      </c>
      <c r="I119" s="9"/>
      <c r="J119" s="9"/>
      <c r="K119" s="9"/>
      <c r="L119" s="9"/>
      <c r="N119"/>
      <c r="O119"/>
      <c r="P119"/>
      <c r="Q119"/>
      <c r="R119"/>
      <c r="S119"/>
    </row>
    <row r="120" spans="1:25" s="135" customFormat="1" ht="15.6" x14ac:dyDescent="0.3">
      <c r="A120" s="135" t="s">
        <v>132</v>
      </c>
      <c r="B120" s="135">
        <v>44</v>
      </c>
      <c r="C120" s="135">
        <v>2823338</v>
      </c>
      <c r="D120" s="135" t="s">
        <v>64</v>
      </c>
      <c r="E120" s="134">
        <v>1</v>
      </c>
      <c r="F120" s="134">
        <v>0</v>
      </c>
      <c r="G120" s="134">
        <v>-1</v>
      </c>
      <c r="H120" s="134">
        <v>1</v>
      </c>
      <c r="I120" s="134"/>
      <c r="J120" s="134"/>
      <c r="K120" s="134"/>
      <c r="L120" s="134"/>
      <c r="N120" s="138"/>
      <c r="O120" s="138"/>
      <c r="P120" s="138"/>
      <c r="Q120" s="138"/>
      <c r="R120" s="138"/>
      <c r="S120" s="138"/>
    </row>
    <row r="121" spans="1:25" s="6" customFormat="1" ht="15.6" x14ac:dyDescent="0.3">
      <c r="A121" s="6" t="s">
        <v>132</v>
      </c>
      <c r="B121" s="6">
        <v>44</v>
      </c>
      <c r="C121" s="6">
        <v>7336310</v>
      </c>
      <c r="D121" s="6" t="s">
        <v>65</v>
      </c>
      <c r="E121" s="9">
        <v>1</v>
      </c>
      <c r="F121" s="9">
        <v>1</v>
      </c>
      <c r="G121" s="9"/>
      <c r="H121" s="9">
        <v>1</v>
      </c>
      <c r="I121" s="9"/>
      <c r="J121" s="9"/>
      <c r="K121" s="9"/>
      <c r="L121" s="9"/>
      <c r="N121"/>
      <c r="O121"/>
      <c r="P121"/>
      <c r="Q121"/>
      <c r="R121"/>
      <c r="S121"/>
    </row>
    <row r="122" spans="1:25" s="8" customFormat="1" ht="15.6" x14ac:dyDescent="0.3">
      <c r="A122" s="8" t="s">
        <v>2724</v>
      </c>
      <c r="E122" s="5">
        <f>SUM(E117:E121)</f>
        <v>5</v>
      </c>
      <c r="F122" s="5">
        <f>SUM(F117:F121)</f>
        <v>4</v>
      </c>
      <c r="G122" s="5">
        <f>SUM(G117:G121)</f>
        <v>-1</v>
      </c>
      <c r="H122" s="5">
        <f>SUM(H117:H121)</f>
        <v>5</v>
      </c>
      <c r="I122" s="5"/>
      <c r="J122" s="5"/>
      <c r="K122" s="5"/>
      <c r="L122" s="5"/>
    </row>
    <row r="123" spans="1:25" s="6" customFormat="1" ht="15.6" x14ac:dyDescent="0.3">
      <c r="E123" s="9"/>
      <c r="F123" s="9"/>
      <c r="G123" s="9"/>
      <c r="H123" s="9"/>
      <c r="I123" s="9"/>
      <c r="J123" s="9"/>
      <c r="K123" s="9"/>
      <c r="L123" s="9"/>
    </row>
    <row r="124" spans="1:25" s="6" customFormat="1" ht="15.6" x14ac:dyDescent="0.3">
      <c r="A124" s="6" t="s">
        <v>132</v>
      </c>
      <c r="B124" s="6">
        <v>45</v>
      </c>
      <c r="C124" s="6">
        <v>2220</v>
      </c>
      <c r="D124" s="6" t="s">
        <v>66</v>
      </c>
      <c r="E124" s="9">
        <v>1</v>
      </c>
      <c r="F124" s="9">
        <v>1</v>
      </c>
      <c r="G124" s="9"/>
      <c r="H124" s="9">
        <v>0</v>
      </c>
      <c r="I124" s="9"/>
      <c r="J124" s="9"/>
      <c r="K124" s="9"/>
      <c r="L124" s="9"/>
      <c r="N124"/>
      <c r="O124"/>
      <c r="P124"/>
      <c r="Q124"/>
      <c r="R124"/>
      <c r="S124"/>
    </row>
    <row r="125" spans="1:25" s="6" customFormat="1" ht="15.6" x14ac:dyDescent="0.3">
      <c r="A125" s="6" t="s">
        <v>132</v>
      </c>
      <c r="B125" s="6">
        <v>45</v>
      </c>
      <c r="C125" s="6">
        <v>2619</v>
      </c>
      <c r="D125" s="6" t="s">
        <v>67</v>
      </c>
      <c r="E125" s="9">
        <v>1</v>
      </c>
      <c r="F125" s="9">
        <v>1</v>
      </c>
      <c r="G125" s="9"/>
      <c r="H125" s="9">
        <v>1</v>
      </c>
      <c r="I125" s="9"/>
      <c r="J125" s="9"/>
      <c r="K125" s="9"/>
      <c r="L125" s="9"/>
      <c r="N125"/>
      <c r="O125"/>
      <c r="P125"/>
      <c r="Q125"/>
      <c r="R125"/>
      <c r="S125"/>
    </row>
    <row r="126" spans="1:25" s="6" customFormat="1" ht="15.6" x14ac:dyDescent="0.3">
      <c r="A126" s="6" t="s">
        <v>132</v>
      </c>
      <c r="B126" s="6">
        <v>45</v>
      </c>
      <c r="C126" s="6">
        <v>736086</v>
      </c>
      <c r="D126" s="6" t="s">
        <v>68</v>
      </c>
      <c r="E126" s="9">
        <v>1</v>
      </c>
      <c r="F126" s="9">
        <v>1</v>
      </c>
      <c r="G126" s="9" t="s">
        <v>81</v>
      </c>
      <c r="H126" s="9">
        <v>1</v>
      </c>
      <c r="I126" s="9"/>
      <c r="J126" s="9"/>
      <c r="K126" s="9"/>
      <c r="L126" s="9"/>
      <c r="N126"/>
      <c r="O126"/>
      <c r="P126"/>
      <c r="Q126"/>
      <c r="R126"/>
      <c r="S126"/>
    </row>
    <row r="127" spans="1:25" s="135" customFormat="1" ht="15.6" x14ac:dyDescent="0.3">
      <c r="A127" s="135" t="s">
        <v>132</v>
      </c>
      <c r="B127" s="135">
        <v>45</v>
      </c>
      <c r="C127" s="135">
        <v>7768632</v>
      </c>
      <c r="D127" s="135" t="s">
        <v>69</v>
      </c>
      <c r="E127" s="134">
        <v>1</v>
      </c>
      <c r="F127" s="134">
        <v>0</v>
      </c>
      <c r="G127" s="134">
        <v>-1</v>
      </c>
      <c r="H127" s="134">
        <v>1</v>
      </c>
      <c r="I127" s="134"/>
      <c r="J127" s="134"/>
      <c r="K127" s="134"/>
      <c r="L127" s="134"/>
      <c r="N127" s="138"/>
      <c r="O127" s="138"/>
      <c r="P127" s="138"/>
      <c r="Q127" s="138"/>
      <c r="R127" s="138"/>
      <c r="S127" s="138"/>
    </row>
    <row r="128" spans="1:25" s="6" customFormat="1" ht="15.6" x14ac:dyDescent="0.3">
      <c r="A128" s="6" t="s">
        <v>132</v>
      </c>
      <c r="B128" s="6">
        <v>45</v>
      </c>
      <c r="C128" s="6">
        <v>7968949</v>
      </c>
      <c r="D128" s="6" t="s">
        <v>70</v>
      </c>
      <c r="E128" s="9">
        <v>1</v>
      </c>
      <c r="F128" s="9">
        <v>1</v>
      </c>
      <c r="G128" s="9"/>
      <c r="H128" s="9">
        <v>1</v>
      </c>
      <c r="I128" s="9"/>
      <c r="J128" s="9"/>
      <c r="K128" s="9"/>
      <c r="L128" s="9"/>
      <c r="N128"/>
      <c r="O128"/>
      <c r="P128"/>
      <c r="Q128"/>
      <c r="R128"/>
      <c r="S128"/>
    </row>
    <row r="129" spans="1:19" s="8" customFormat="1" ht="15.6" x14ac:dyDescent="0.3">
      <c r="A129" s="8" t="s">
        <v>2724</v>
      </c>
      <c r="E129" s="5">
        <f>SUM(E124:E128)</f>
        <v>5</v>
      </c>
      <c r="F129" s="5">
        <f>SUM(F124:F128)</f>
        <v>4</v>
      </c>
      <c r="G129" s="5">
        <f>SUM(G124:G128)</f>
        <v>-1</v>
      </c>
      <c r="H129" s="5">
        <f>SUM(H124:H128)</f>
        <v>4</v>
      </c>
      <c r="I129" s="5"/>
      <c r="J129" s="5"/>
      <c r="K129" s="5"/>
      <c r="L129" s="5"/>
    </row>
    <row r="130" spans="1:19" s="6" customFormat="1" ht="15.6" x14ac:dyDescent="0.3">
      <c r="E130" s="9"/>
      <c r="F130" s="9"/>
      <c r="G130" s="9"/>
      <c r="H130" s="9"/>
      <c r="I130" s="9"/>
      <c r="J130" s="9"/>
      <c r="K130" s="9"/>
      <c r="L130" s="9"/>
    </row>
    <row r="131" spans="1:19" s="6" customFormat="1" ht="15.6" x14ac:dyDescent="0.3">
      <c r="A131" s="6" t="s">
        <v>132</v>
      </c>
      <c r="B131" s="6">
        <v>46</v>
      </c>
      <c r="C131" s="6">
        <v>5099</v>
      </c>
      <c r="D131" s="6" t="s">
        <v>71</v>
      </c>
      <c r="E131" s="9">
        <v>1</v>
      </c>
      <c r="F131" s="9">
        <v>1</v>
      </c>
      <c r="G131" s="9"/>
      <c r="H131" s="9">
        <v>1</v>
      </c>
      <c r="I131" s="9"/>
      <c r="J131" s="9"/>
      <c r="K131" s="9"/>
      <c r="L131" s="9"/>
      <c r="N131"/>
      <c r="O131"/>
      <c r="P131"/>
      <c r="Q131"/>
      <c r="R131"/>
      <c r="S131"/>
    </row>
    <row r="132" spans="1:19" s="6" customFormat="1" ht="15.6" x14ac:dyDescent="0.3">
      <c r="A132" s="6" t="s">
        <v>132</v>
      </c>
      <c r="B132" s="6">
        <v>46</v>
      </c>
      <c r="C132" s="6">
        <v>6956</v>
      </c>
      <c r="D132" s="6" t="s">
        <v>72</v>
      </c>
      <c r="E132" s="9">
        <v>1</v>
      </c>
      <c r="F132" s="9">
        <v>1</v>
      </c>
      <c r="G132" s="9"/>
      <c r="H132" s="9">
        <v>1</v>
      </c>
      <c r="I132" s="9"/>
      <c r="J132" s="9"/>
      <c r="K132" s="9"/>
      <c r="L132" s="9"/>
      <c r="N132"/>
      <c r="O132"/>
      <c r="P132"/>
      <c r="Q132"/>
      <c r="R132"/>
      <c r="S132"/>
    </row>
    <row r="133" spans="1:19" s="6" customFormat="1" ht="15.6" x14ac:dyDescent="0.3">
      <c r="A133" s="6" t="s">
        <v>132</v>
      </c>
      <c r="B133" s="6">
        <v>46</v>
      </c>
      <c r="C133" s="6">
        <v>7013</v>
      </c>
      <c r="D133" s="6" t="s">
        <v>73</v>
      </c>
      <c r="E133" s="9">
        <v>1</v>
      </c>
      <c r="F133" s="9">
        <v>1</v>
      </c>
      <c r="G133" s="9"/>
      <c r="H133" s="9">
        <v>1</v>
      </c>
      <c r="I133" s="9"/>
      <c r="J133" s="9"/>
      <c r="K133" s="9"/>
      <c r="L133" s="9"/>
      <c r="N133"/>
      <c r="O133"/>
      <c r="P133"/>
      <c r="Q133"/>
      <c r="R133"/>
      <c r="S133"/>
    </row>
    <row r="134" spans="1:19" s="6" customFormat="1" ht="15.6" x14ac:dyDescent="0.3">
      <c r="A134" s="6" t="s">
        <v>132</v>
      </c>
      <c r="B134" s="6">
        <v>46</v>
      </c>
      <c r="C134" s="6">
        <v>960968</v>
      </c>
      <c r="D134" s="6" t="s">
        <v>74</v>
      </c>
      <c r="E134" s="9">
        <v>1</v>
      </c>
      <c r="F134" s="9">
        <v>1</v>
      </c>
      <c r="G134" s="9"/>
      <c r="H134" s="9">
        <v>1</v>
      </c>
      <c r="I134" s="9"/>
      <c r="J134" s="9"/>
      <c r="K134" s="9"/>
      <c r="L134" s="9"/>
      <c r="N134"/>
      <c r="O134"/>
      <c r="P134"/>
      <c r="Q134"/>
      <c r="R134"/>
      <c r="S134"/>
    </row>
    <row r="135" spans="1:19" s="8" customFormat="1" ht="15.6" x14ac:dyDescent="0.3">
      <c r="A135" s="8" t="s">
        <v>2724</v>
      </c>
      <c r="E135" s="5">
        <f>SUM(E131:E134)</f>
        <v>4</v>
      </c>
      <c r="F135" s="5">
        <f>SUM(F131:F134)</f>
        <v>4</v>
      </c>
      <c r="G135" s="5">
        <f>SUM(G131:G134)</f>
        <v>0</v>
      </c>
      <c r="H135" s="5">
        <f>SUM(H131:H134)</f>
        <v>4</v>
      </c>
      <c r="I135" s="5"/>
      <c r="J135" s="5"/>
      <c r="K135" s="5"/>
      <c r="L135" s="5"/>
    </row>
    <row r="136" spans="1:19" s="8" customFormat="1" ht="15.6" x14ac:dyDescent="0.3">
      <c r="A136" s="8" t="s">
        <v>2728</v>
      </c>
      <c r="E136" s="5">
        <f>SUM(E102+E109+E115+E122+E129+E135)</f>
        <v>28</v>
      </c>
      <c r="F136" s="5">
        <f>SUM(F102+F109+F115+F122+F129+F135)</f>
        <v>25</v>
      </c>
      <c r="G136" s="5">
        <f>SUM(G102+G109+G115+G122+G129+G135)</f>
        <v>-3</v>
      </c>
      <c r="H136" s="5">
        <f>SUM(H102+H109+H115+H122+H129+H135)</f>
        <v>26</v>
      </c>
      <c r="I136" s="5"/>
      <c r="J136" s="5"/>
      <c r="K136" s="5"/>
      <c r="L136" s="5"/>
    </row>
    <row r="138" spans="1:19" s="8" customFormat="1" ht="15.6" x14ac:dyDescent="0.3">
      <c r="A138" s="8" t="s">
        <v>86</v>
      </c>
      <c r="E138" s="5">
        <f>SUM(E48+E95+E136)</f>
        <v>79</v>
      </c>
      <c r="F138" s="5">
        <f>SUM(F48+F95+F136)</f>
        <v>73</v>
      </c>
      <c r="G138" s="5">
        <f>SUM(G48+G95+G136)</f>
        <v>-6</v>
      </c>
      <c r="H138" s="5">
        <f>SUM(H48+H95+H136)</f>
        <v>70</v>
      </c>
      <c r="I138" s="5"/>
      <c r="J138" s="5"/>
      <c r="K138" s="5"/>
      <c r="L138" s="5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564A-DC61-46B1-A172-E1FF973723FF}">
  <dimension ref="A1:AH114"/>
  <sheetViews>
    <sheetView workbookViewId="0">
      <selection activeCell="F120" sqref="F120"/>
    </sheetView>
  </sheetViews>
  <sheetFormatPr defaultRowHeight="15.6" x14ac:dyDescent="0.3"/>
  <cols>
    <col min="3" max="3" width="47" customWidth="1"/>
    <col min="4" max="4" width="15.88671875" style="4" customWidth="1"/>
    <col min="5" max="5" width="12.88671875" style="55" customWidth="1"/>
    <col min="6" max="14" width="12.88671875" customWidth="1"/>
    <col min="15" max="15" width="12.88671875" style="217" customWidth="1"/>
    <col min="16" max="28" width="12.88671875" customWidth="1"/>
    <col min="29" max="30" width="14.21875" customWidth="1"/>
    <col min="31" max="31" width="14" customWidth="1"/>
    <col min="32" max="32" width="8.88671875" style="29"/>
  </cols>
  <sheetData>
    <row r="1" spans="1:34" x14ac:dyDescent="0.3">
      <c r="E1" s="9"/>
      <c r="F1" s="21"/>
      <c r="G1" s="21"/>
      <c r="H1" s="21"/>
      <c r="I1" s="21"/>
      <c r="J1" s="21"/>
    </row>
    <row r="2" spans="1:34" x14ac:dyDescent="0.3">
      <c r="A2" s="4"/>
      <c r="E2" s="9"/>
      <c r="F2" s="21"/>
      <c r="G2" s="21"/>
      <c r="H2" s="21"/>
      <c r="I2" s="21"/>
      <c r="J2" s="21"/>
    </row>
    <row r="3" spans="1:34" x14ac:dyDescent="0.3">
      <c r="A3" s="4"/>
      <c r="E3" s="9"/>
      <c r="F3" s="21"/>
      <c r="G3" s="21"/>
      <c r="H3" s="21"/>
      <c r="I3" s="21"/>
      <c r="J3" s="21"/>
    </row>
    <row r="4" spans="1:34" x14ac:dyDescent="0.3">
      <c r="A4" s="4"/>
      <c r="E4" s="9"/>
      <c r="F4" s="21"/>
      <c r="G4" s="21"/>
      <c r="H4" s="21"/>
      <c r="I4" s="21"/>
      <c r="J4" s="21"/>
    </row>
    <row r="5" spans="1:34" x14ac:dyDescent="0.3">
      <c r="A5" s="4"/>
      <c r="E5" s="9"/>
      <c r="F5" s="21"/>
      <c r="G5" s="21"/>
      <c r="H5" s="21"/>
      <c r="I5" s="21"/>
      <c r="J5" s="21"/>
    </row>
    <row r="6" spans="1:34" x14ac:dyDescent="0.3">
      <c r="A6" s="4"/>
      <c r="E6" s="9"/>
      <c r="F6" s="21"/>
      <c r="G6" s="21"/>
      <c r="H6" s="21"/>
      <c r="I6" s="21"/>
      <c r="J6" s="21"/>
    </row>
    <row r="7" spans="1:34" x14ac:dyDescent="0.3">
      <c r="E7" s="9"/>
      <c r="F7" s="21"/>
      <c r="G7" s="21"/>
      <c r="H7" s="21"/>
      <c r="I7" s="21"/>
      <c r="J7" s="21"/>
    </row>
    <row r="8" spans="1:34" ht="18" x14ac:dyDescent="0.35">
      <c r="A8" s="16"/>
      <c r="B8" s="16"/>
      <c r="C8" s="91" t="s">
        <v>4191</v>
      </c>
      <c r="D8" s="45"/>
      <c r="E8" s="43"/>
      <c r="F8" s="21"/>
      <c r="G8" s="21"/>
      <c r="H8" s="21"/>
      <c r="I8" s="21"/>
      <c r="J8" s="21"/>
    </row>
    <row r="9" spans="1:34" ht="18" x14ac:dyDescent="0.35">
      <c r="A9" s="16"/>
      <c r="B9" s="16"/>
      <c r="C9" s="118" t="s">
        <v>4566</v>
      </c>
      <c r="D9" s="46"/>
      <c r="E9" s="9"/>
      <c r="F9" s="21"/>
      <c r="G9" s="21"/>
      <c r="H9" s="21"/>
      <c r="I9" s="21"/>
      <c r="J9" s="21"/>
    </row>
    <row r="10" spans="1:34" ht="18" x14ac:dyDescent="0.35">
      <c r="A10" s="16"/>
      <c r="B10" s="16"/>
      <c r="C10" s="16"/>
      <c r="D10" s="45"/>
      <c r="E10" s="43"/>
      <c r="F10" s="21"/>
      <c r="G10" s="21"/>
      <c r="H10" s="21"/>
      <c r="I10" s="21"/>
      <c r="J10" s="21"/>
    </row>
    <row r="11" spans="1:34" ht="18" x14ac:dyDescent="0.35">
      <c r="A11" s="16"/>
      <c r="B11" s="16"/>
      <c r="C11" s="16"/>
      <c r="D11" s="45"/>
      <c r="E11" s="43"/>
      <c r="F11" s="21"/>
      <c r="G11" s="21"/>
      <c r="H11" s="21"/>
      <c r="I11" s="21"/>
      <c r="J11" s="21"/>
    </row>
    <row r="12" spans="1:34" x14ac:dyDescent="0.3">
      <c r="E12" s="9"/>
      <c r="F12" s="21"/>
      <c r="G12" s="21"/>
      <c r="H12" s="21"/>
      <c r="I12" s="21"/>
      <c r="J12" s="21"/>
    </row>
    <row r="13" spans="1:34" ht="78" x14ac:dyDescent="0.3">
      <c r="A13" s="8" t="s">
        <v>0</v>
      </c>
      <c r="B13" s="8" t="s">
        <v>1</v>
      </c>
      <c r="C13" s="8" t="s">
        <v>2</v>
      </c>
      <c r="D13" s="5" t="s">
        <v>4048</v>
      </c>
      <c r="E13" s="5" t="s">
        <v>4035</v>
      </c>
      <c r="F13" s="5" t="s">
        <v>4036</v>
      </c>
      <c r="G13" s="5" t="s">
        <v>4037</v>
      </c>
      <c r="H13" s="5" t="s">
        <v>4038</v>
      </c>
      <c r="I13" s="5" t="s">
        <v>4039</v>
      </c>
      <c r="J13" s="5" t="s">
        <v>4040</v>
      </c>
      <c r="K13" s="5" t="s">
        <v>4041</v>
      </c>
      <c r="L13" s="5" t="s">
        <v>4017</v>
      </c>
      <c r="M13" s="5" t="s">
        <v>4018</v>
      </c>
      <c r="N13" s="5" t="s">
        <v>4042</v>
      </c>
      <c r="O13" s="192" t="s">
        <v>4043</v>
      </c>
      <c r="P13" s="5" t="s">
        <v>4019</v>
      </c>
      <c r="Q13" s="5" t="s">
        <v>4044</v>
      </c>
      <c r="R13" s="5" t="s">
        <v>4045</v>
      </c>
      <c r="S13" s="5" t="s">
        <v>4615</v>
      </c>
      <c r="T13" s="5" t="s">
        <v>4020</v>
      </c>
      <c r="U13" s="5" t="s">
        <v>4023</v>
      </c>
      <c r="V13" s="5" t="s">
        <v>4024</v>
      </c>
      <c r="W13" s="5" t="s">
        <v>4021</v>
      </c>
      <c r="X13" s="5" t="s">
        <v>4022</v>
      </c>
      <c r="Y13" s="5" t="s">
        <v>4025</v>
      </c>
      <c r="Z13" s="5" t="s">
        <v>4026</v>
      </c>
      <c r="AA13" s="5" t="s">
        <v>4027</v>
      </c>
      <c r="AB13" s="5" t="s">
        <v>4028</v>
      </c>
      <c r="AC13" s="5" t="s">
        <v>4029</v>
      </c>
      <c r="AD13" s="5" t="s">
        <v>4030</v>
      </c>
      <c r="AE13" s="5" t="s">
        <v>4031</v>
      </c>
      <c r="AF13" s="5" t="s">
        <v>4034</v>
      </c>
      <c r="AH13" s="5" t="s">
        <v>4047</v>
      </c>
    </row>
    <row r="14" spans="1:34" x14ac:dyDescent="0.3">
      <c r="A14" s="8" t="s">
        <v>4033</v>
      </c>
      <c r="B14" s="8"/>
      <c r="C14" s="8"/>
      <c r="D14" s="29"/>
      <c r="E14" s="5">
        <v>10</v>
      </c>
      <c r="F14" s="5">
        <v>10</v>
      </c>
      <c r="G14" s="5">
        <v>10</v>
      </c>
      <c r="H14" s="5">
        <v>10</v>
      </c>
      <c r="I14" s="5">
        <v>10</v>
      </c>
      <c r="J14" s="5">
        <v>5</v>
      </c>
      <c r="K14" s="5">
        <v>10</v>
      </c>
      <c r="L14" s="5">
        <v>10</v>
      </c>
      <c r="M14" s="5">
        <v>25</v>
      </c>
      <c r="N14" s="5">
        <v>15</v>
      </c>
      <c r="O14" s="192">
        <v>15</v>
      </c>
      <c r="P14" s="5">
        <v>5</v>
      </c>
      <c r="Q14" s="5">
        <v>5</v>
      </c>
      <c r="R14" s="5">
        <v>10</v>
      </c>
      <c r="S14" s="5">
        <v>15</v>
      </c>
      <c r="T14" s="5">
        <v>15</v>
      </c>
      <c r="U14" s="5">
        <v>15</v>
      </c>
      <c r="V14" s="5">
        <v>15</v>
      </c>
      <c r="W14" s="5">
        <v>5</v>
      </c>
      <c r="X14" s="5">
        <v>5</v>
      </c>
      <c r="Y14" s="5">
        <v>20</v>
      </c>
      <c r="Z14" s="5">
        <v>15</v>
      </c>
      <c r="AA14" s="5">
        <v>15</v>
      </c>
      <c r="AB14" s="5">
        <v>15</v>
      </c>
      <c r="AC14" s="5">
        <v>10</v>
      </c>
      <c r="AD14" s="5">
        <v>20</v>
      </c>
      <c r="AE14" s="5">
        <v>40</v>
      </c>
      <c r="AF14" s="29" t="s">
        <v>81</v>
      </c>
    </row>
    <row r="15" spans="1:34" x14ac:dyDescent="0.3">
      <c r="A15" s="6"/>
      <c r="B15" s="6"/>
      <c r="C15" s="6"/>
      <c r="D15" s="55"/>
      <c r="E15" s="9"/>
      <c r="F15" s="9"/>
      <c r="G15" s="9"/>
      <c r="H15" s="9"/>
      <c r="I15" s="9"/>
      <c r="J15" s="9"/>
    </row>
    <row r="16" spans="1:34" x14ac:dyDescent="0.3">
      <c r="A16" s="104" t="s">
        <v>104</v>
      </c>
      <c r="B16" s="104">
        <v>11</v>
      </c>
      <c r="C16" s="104" t="s">
        <v>3</v>
      </c>
      <c r="D16" s="119">
        <v>5</v>
      </c>
      <c r="E16" s="9"/>
      <c r="F16" s="9"/>
      <c r="G16" s="9">
        <v>10</v>
      </c>
      <c r="H16" s="9"/>
      <c r="I16" s="9">
        <v>10</v>
      </c>
      <c r="J16" s="9"/>
      <c r="K16">
        <v>10</v>
      </c>
      <c r="N16">
        <v>15</v>
      </c>
      <c r="O16" s="217">
        <v>15</v>
      </c>
      <c r="S16">
        <v>15</v>
      </c>
      <c r="U16">
        <v>15</v>
      </c>
      <c r="AF16" s="29">
        <f t="shared" ref="AF16:AF54" si="0">SUM(E16:AE16)</f>
        <v>90</v>
      </c>
    </row>
    <row r="17" spans="1:32" x14ac:dyDescent="0.3">
      <c r="A17" s="104" t="s">
        <v>104</v>
      </c>
      <c r="B17" s="104">
        <v>11</v>
      </c>
      <c r="C17" s="104" t="s">
        <v>4</v>
      </c>
      <c r="D17" s="119">
        <v>5</v>
      </c>
      <c r="E17" s="9"/>
      <c r="F17" s="9"/>
      <c r="G17" s="9">
        <v>10</v>
      </c>
      <c r="H17" s="9"/>
      <c r="J17" s="9">
        <v>5</v>
      </c>
      <c r="K17">
        <v>90</v>
      </c>
      <c r="N17">
        <v>15</v>
      </c>
      <c r="U17">
        <v>15</v>
      </c>
      <c r="W17">
        <v>5</v>
      </c>
      <c r="AF17" s="29">
        <f t="shared" si="0"/>
        <v>140</v>
      </c>
    </row>
    <row r="18" spans="1:32" x14ac:dyDescent="0.3">
      <c r="A18" s="104" t="s">
        <v>104</v>
      </c>
      <c r="B18" s="104">
        <v>11</v>
      </c>
      <c r="C18" s="104" t="s">
        <v>5</v>
      </c>
      <c r="D18" s="119">
        <v>4</v>
      </c>
      <c r="E18" s="9"/>
      <c r="F18" s="9"/>
      <c r="G18" s="9">
        <v>10</v>
      </c>
      <c r="H18" s="9"/>
      <c r="I18" s="9">
        <v>10</v>
      </c>
      <c r="J18" s="9"/>
      <c r="N18">
        <v>15</v>
      </c>
      <c r="U18">
        <v>15</v>
      </c>
      <c r="AF18" s="29">
        <f t="shared" si="0"/>
        <v>50</v>
      </c>
    </row>
    <row r="19" spans="1:32" x14ac:dyDescent="0.3">
      <c r="A19" s="104" t="s">
        <v>104</v>
      </c>
      <c r="B19" s="104">
        <v>11</v>
      </c>
      <c r="C19" s="104" t="s">
        <v>77</v>
      </c>
      <c r="D19" s="119">
        <v>4</v>
      </c>
      <c r="E19" s="55">
        <v>10</v>
      </c>
      <c r="F19" s="9"/>
      <c r="G19" s="9">
        <v>10</v>
      </c>
      <c r="H19" s="9"/>
      <c r="I19" s="9"/>
      <c r="J19" s="9"/>
      <c r="K19">
        <v>10</v>
      </c>
      <c r="N19">
        <v>15</v>
      </c>
      <c r="S19">
        <v>15</v>
      </c>
      <c r="U19">
        <v>15</v>
      </c>
      <c r="W19">
        <v>5</v>
      </c>
      <c r="AF19" s="29">
        <f t="shared" si="0"/>
        <v>80</v>
      </c>
    </row>
    <row r="20" spans="1:32" x14ac:dyDescent="0.3">
      <c r="A20" s="104" t="s">
        <v>104</v>
      </c>
      <c r="B20" s="104">
        <v>11</v>
      </c>
      <c r="C20" s="104" t="s">
        <v>6</v>
      </c>
      <c r="D20" s="119">
        <v>1</v>
      </c>
      <c r="E20" s="9">
        <v>10</v>
      </c>
      <c r="F20" s="9"/>
      <c r="G20" s="9">
        <v>10</v>
      </c>
      <c r="H20" s="9"/>
      <c r="I20" s="9"/>
      <c r="J20" s="9"/>
      <c r="K20">
        <v>10</v>
      </c>
      <c r="N20">
        <v>15</v>
      </c>
      <c r="U20">
        <v>15</v>
      </c>
      <c r="AF20" s="29">
        <f>SUM(E20:AE20)</f>
        <v>60</v>
      </c>
    </row>
    <row r="21" spans="1:32" x14ac:dyDescent="0.3">
      <c r="A21" s="104"/>
      <c r="B21" s="104"/>
      <c r="C21" s="104"/>
      <c r="E21" s="9"/>
      <c r="F21" s="9"/>
      <c r="G21" s="9"/>
      <c r="H21" s="9"/>
      <c r="I21" s="9"/>
      <c r="J21" s="9"/>
    </row>
    <row r="22" spans="1:32" s="123" customFormat="1" x14ac:dyDescent="0.3">
      <c r="A22" s="120" t="s">
        <v>104</v>
      </c>
      <c r="B22" s="120">
        <v>12</v>
      </c>
      <c r="C22" s="120" t="s">
        <v>7</v>
      </c>
      <c r="D22" s="277">
        <v>0</v>
      </c>
      <c r="E22" s="122" t="s">
        <v>81</v>
      </c>
      <c r="F22" s="122"/>
      <c r="G22" s="122" t="s">
        <v>81</v>
      </c>
      <c r="H22" s="122"/>
      <c r="I22" s="122"/>
      <c r="J22" s="122"/>
      <c r="O22" s="278"/>
      <c r="AF22" s="124">
        <f t="shared" si="0"/>
        <v>0</v>
      </c>
    </row>
    <row r="23" spans="1:32" s="138" customFormat="1" x14ac:dyDescent="0.3">
      <c r="A23" s="133" t="s">
        <v>104</v>
      </c>
      <c r="B23" s="133">
        <v>12</v>
      </c>
      <c r="C23" s="133" t="s">
        <v>8</v>
      </c>
      <c r="D23" s="140">
        <v>4</v>
      </c>
      <c r="E23" s="134"/>
      <c r="F23" s="134"/>
      <c r="G23" s="134">
        <v>10</v>
      </c>
      <c r="H23" s="134">
        <v>10</v>
      </c>
      <c r="I23" s="134" t="s">
        <v>81</v>
      </c>
      <c r="J23" s="134"/>
      <c r="K23" s="138">
        <v>20</v>
      </c>
      <c r="N23" s="138">
        <v>15</v>
      </c>
      <c r="O23" s="279"/>
      <c r="AF23" s="139">
        <f t="shared" si="0"/>
        <v>55</v>
      </c>
    </row>
    <row r="24" spans="1:32" x14ac:dyDescent="0.3">
      <c r="A24" s="104" t="s">
        <v>104</v>
      </c>
      <c r="B24" s="104">
        <v>12</v>
      </c>
      <c r="C24" s="104" t="s">
        <v>10</v>
      </c>
      <c r="D24" s="119">
        <v>2</v>
      </c>
      <c r="E24" s="9"/>
      <c r="F24" s="9"/>
      <c r="G24" s="9">
        <v>10</v>
      </c>
      <c r="H24" s="9"/>
      <c r="I24" s="9"/>
      <c r="J24" s="9"/>
      <c r="K24">
        <v>10</v>
      </c>
      <c r="W24">
        <v>5</v>
      </c>
      <c r="AF24" s="29">
        <f t="shared" si="0"/>
        <v>25</v>
      </c>
    </row>
    <row r="25" spans="1:32" x14ac:dyDescent="0.3">
      <c r="A25" s="104" t="s">
        <v>104</v>
      </c>
      <c r="B25" s="104">
        <v>12</v>
      </c>
      <c r="C25" s="104" t="s">
        <v>11</v>
      </c>
      <c r="D25" s="119">
        <v>5</v>
      </c>
      <c r="E25" s="9"/>
      <c r="F25" s="9"/>
      <c r="G25" s="9">
        <v>10</v>
      </c>
      <c r="H25" s="9">
        <v>10</v>
      </c>
      <c r="I25" s="9"/>
      <c r="J25" s="9" t="s">
        <v>81</v>
      </c>
      <c r="K25">
        <v>40</v>
      </c>
      <c r="N25">
        <v>15</v>
      </c>
      <c r="O25" s="217">
        <v>15</v>
      </c>
      <c r="U25">
        <v>15</v>
      </c>
      <c r="W25">
        <v>5</v>
      </c>
      <c r="AF25" s="29">
        <f t="shared" si="0"/>
        <v>110</v>
      </c>
    </row>
    <row r="26" spans="1:32" x14ac:dyDescent="0.3">
      <c r="A26" s="104" t="s">
        <v>104</v>
      </c>
      <c r="B26" s="104">
        <v>12</v>
      </c>
      <c r="C26" s="104" t="s">
        <v>9</v>
      </c>
      <c r="D26" s="119">
        <v>6</v>
      </c>
      <c r="E26" s="9">
        <v>10</v>
      </c>
      <c r="F26" s="9"/>
      <c r="G26" s="9">
        <v>10</v>
      </c>
      <c r="H26" s="9">
        <v>10</v>
      </c>
      <c r="I26" s="9">
        <v>10</v>
      </c>
      <c r="J26" s="9"/>
      <c r="K26">
        <v>10</v>
      </c>
      <c r="L26">
        <v>10</v>
      </c>
      <c r="N26">
        <v>15</v>
      </c>
      <c r="U26">
        <v>15</v>
      </c>
      <c r="AF26" s="29">
        <f t="shared" si="0"/>
        <v>90</v>
      </c>
    </row>
    <row r="27" spans="1:32" x14ac:dyDescent="0.3">
      <c r="A27" s="104"/>
      <c r="B27" s="104"/>
      <c r="C27" s="104"/>
      <c r="E27" s="9"/>
      <c r="F27" s="9"/>
      <c r="G27" s="9"/>
      <c r="H27" s="9"/>
      <c r="I27" s="9"/>
      <c r="J27" s="9"/>
    </row>
    <row r="28" spans="1:32" x14ac:dyDescent="0.3">
      <c r="A28" s="104" t="s">
        <v>104</v>
      </c>
      <c r="B28" s="104">
        <v>14</v>
      </c>
      <c r="C28" s="104" t="s">
        <v>78</v>
      </c>
      <c r="D28" s="119">
        <v>1</v>
      </c>
      <c r="E28" s="9"/>
      <c r="F28" s="9"/>
      <c r="G28" s="9"/>
      <c r="H28" s="9"/>
      <c r="I28" s="9"/>
      <c r="J28" s="9"/>
      <c r="K28">
        <v>20</v>
      </c>
      <c r="N28">
        <v>15</v>
      </c>
      <c r="AF28" s="29">
        <f t="shared" si="0"/>
        <v>35</v>
      </c>
    </row>
    <row r="29" spans="1:32" x14ac:dyDescent="0.3">
      <c r="A29" s="104" t="s">
        <v>104</v>
      </c>
      <c r="B29" s="104">
        <v>14</v>
      </c>
      <c r="C29" s="104" t="s">
        <v>12</v>
      </c>
      <c r="D29" s="119">
        <v>3</v>
      </c>
      <c r="E29" s="9">
        <v>10</v>
      </c>
      <c r="F29" s="9"/>
      <c r="G29" s="9"/>
      <c r="H29" s="9"/>
      <c r="I29" s="9">
        <v>10</v>
      </c>
      <c r="J29" s="9">
        <v>5</v>
      </c>
      <c r="N29">
        <v>15</v>
      </c>
      <c r="AF29" s="29">
        <f t="shared" si="0"/>
        <v>40</v>
      </c>
    </row>
    <row r="30" spans="1:32" x14ac:dyDescent="0.3">
      <c r="A30" s="104" t="s">
        <v>104</v>
      </c>
      <c r="B30" s="104">
        <v>14</v>
      </c>
      <c r="C30" s="104" t="s">
        <v>13</v>
      </c>
      <c r="D30" s="119">
        <v>1</v>
      </c>
      <c r="E30" s="9"/>
      <c r="F30" s="9"/>
      <c r="G30" s="9"/>
      <c r="H30" s="9"/>
      <c r="I30" s="9"/>
      <c r="J30" s="9">
        <v>5</v>
      </c>
      <c r="K30">
        <v>10</v>
      </c>
      <c r="N30">
        <v>15</v>
      </c>
      <c r="AF30" s="29">
        <f t="shared" si="0"/>
        <v>30</v>
      </c>
    </row>
    <row r="31" spans="1:32" x14ac:dyDescent="0.3">
      <c r="A31" s="104" t="s">
        <v>104</v>
      </c>
      <c r="B31" s="104">
        <v>14</v>
      </c>
      <c r="C31" s="104" t="s">
        <v>14</v>
      </c>
      <c r="D31" s="119">
        <v>2</v>
      </c>
      <c r="E31" s="9"/>
      <c r="F31" s="9"/>
      <c r="G31" s="9"/>
      <c r="H31" s="9"/>
      <c r="I31" s="9"/>
      <c r="J31" s="9"/>
      <c r="K31">
        <v>80</v>
      </c>
      <c r="AF31" s="29">
        <f t="shared" si="0"/>
        <v>80</v>
      </c>
    </row>
    <row r="32" spans="1:32" x14ac:dyDescent="0.3">
      <c r="A32" s="104" t="s">
        <v>104</v>
      </c>
      <c r="B32" s="104">
        <v>14</v>
      </c>
      <c r="C32" s="104" t="s">
        <v>83</v>
      </c>
      <c r="D32" s="119">
        <v>1</v>
      </c>
      <c r="E32" s="9"/>
      <c r="F32" s="9"/>
      <c r="G32" s="9"/>
      <c r="H32" s="9"/>
      <c r="I32" s="9" t="s">
        <v>81</v>
      </c>
      <c r="J32" s="9"/>
      <c r="K32">
        <v>10</v>
      </c>
      <c r="N32">
        <v>15</v>
      </c>
      <c r="AF32" s="29">
        <f t="shared" si="0"/>
        <v>25</v>
      </c>
    </row>
    <row r="33" spans="1:32" x14ac:dyDescent="0.3">
      <c r="A33" s="104"/>
      <c r="B33" s="104"/>
      <c r="C33" s="104"/>
      <c r="E33" s="9"/>
      <c r="F33" s="9"/>
      <c r="G33" s="9"/>
      <c r="H33" s="9"/>
      <c r="I33" s="9"/>
      <c r="J33" s="9"/>
    </row>
    <row r="34" spans="1:32" x14ac:dyDescent="0.3">
      <c r="A34" s="104" t="s">
        <v>104</v>
      </c>
      <c r="B34" s="104">
        <v>18</v>
      </c>
      <c r="C34" s="104" t="s">
        <v>17</v>
      </c>
      <c r="D34" s="119">
        <v>6</v>
      </c>
      <c r="E34" s="9">
        <v>10</v>
      </c>
      <c r="F34" s="9"/>
      <c r="G34" s="9">
        <v>10</v>
      </c>
      <c r="H34" s="9">
        <v>10</v>
      </c>
      <c r="I34" s="9"/>
      <c r="J34" s="9"/>
      <c r="K34">
        <v>70</v>
      </c>
      <c r="L34">
        <v>10</v>
      </c>
      <c r="N34">
        <v>15</v>
      </c>
      <c r="O34" s="217">
        <v>15</v>
      </c>
      <c r="U34">
        <v>15</v>
      </c>
      <c r="AF34" s="29">
        <f t="shared" si="0"/>
        <v>155</v>
      </c>
    </row>
    <row r="35" spans="1:32" x14ac:dyDescent="0.3">
      <c r="A35" s="104" t="s">
        <v>104</v>
      </c>
      <c r="B35" s="104">
        <v>18</v>
      </c>
      <c r="C35" s="104" t="s">
        <v>15</v>
      </c>
      <c r="D35" s="119">
        <v>2</v>
      </c>
      <c r="E35" s="9">
        <v>10</v>
      </c>
      <c r="F35" s="9"/>
      <c r="G35" s="9"/>
      <c r="H35" s="9"/>
      <c r="I35" s="9">
        <v>10</v>
      </c>
      <c r="J35" s="9">
        <v>5</v>
      </c>
      <c r="K35">
        <v>10</v>
      </c>
      <c r="N35">
        <v>15</v>
      </c>
      <c r="O35" s="217">
        <v>15</v>
      </c>
      <c r="U35">
        <v>15</v>
      </c>
      <c r="AF35" s="29">
        <f t="shared" si="0"/>
        <v>80</v>
      </c>
    </row>
    <row r="36" spans="1:32" x14ac:dyDescent="0.3">
      <c r="A36" s="104" t="s">
        <v>104</v>
      </c>
      <c r="B36" s="104">
        <v>18</v>
      </c>
      <c r="C36" s="104" t="s">
        <v>18</v>
      </c>
      <c r="D36" s="119">
        <v>4</v>
      </c>
      <c r="E36" s="9">
        <v>10</v>
      </c>
      <c r="F36" s="9"/>
      <c r="G36" s="9"/>
      <c r="H36" s="9">
        <v>10</v>
      </c>
      <c r="I36" s="9"/>
      <c r="J36" s="9">
        <v>5</v>
      </c>
      <c r="K36">
        <v>10</v>
      </c>
      <c r="N36">
        <v>15</v>
      </c>
      <c r="O36" s="217">
        <v>15</v>
      </c>
      <c r="AF36" s="29">
        <f t="shared" si="0"/>
        <v>65</v>
      </c>
    </row>
    <row r="37" spans="1:32" x14ac:dyDescent="0.3">
      <c r="A37" s="104" t="s">
        <v>104</v>
      </c>
      <c r="B37" s="104">
        <v>18</v>
      </c>
      <c r="C37" s="104" t="s">
        <v>19</v>
      </c>
      <c r="D37" s="119">
        <v>1</v>
      </c>
      <c r="E37" s="9"/>
      <c r="F37" s="9"/>
      <c r="G37" s="9" t="s">
        <v>81</v>
      </c>
      <c r="H37" s="9"/>
      <c r="I37" s="9"/>
      <c r="J37" s="9" t="s">
        <v>81</v>
      </c>
      <c r="K37">
        <v>30</v>
      </c>
      <c r="N37">
        <v>15</v>
      </c>
      <c r="O37" s="217">
        <v>15</v>
      </c>
      <c r="W37">
        <v>5</v>
      </c>
      <c r="AF37" s="29">
        <f t="shared" si="0"/>
        <v>65</v>
      </c>
    </row>
    <row r="38" spans="1:32" s="123" customFormat="1" x14ac:dyDescent="0.3">
      <c r="A38" s="120" t="s">
        <v>104</v>
      </c>
      <c r="B38" s="120">
        <v>18</v>
      </c>
      <c r="C38" s="120" t="s">
        <v>20</v>
      </c>
      <c r="D38" s="277">
        <v>0</v>
      </c>
      <c r="E38" s="122"/>
      <c r="F38" s="122"/>
      <c r="G38" s="122"/>
      <c r="H38" s="122"/>
      <c r="I38" s="122"/>
      <c r="J38" s="122"/>
      <c r="O38" s="278"/>
      <c r="AF38" s="124">
        <f t="shared" si="0"/>
        <v>0</v>
      </c>
    </row>
    <row r="39" spans="1:32" x14ac:dyDescent="0.3">
      <c r="A39" s="104" t="s">
        <v>104</v>
      </c>
      <c r="B39" s="104">
        <v>18</v>
      </c>
      <c r="C39" s="104" t="s">
        <v>16</v>
      </c>
      <c r="D39" s="119">
        <v>7</v>
      </c>
      <c r="E39" s="9" t="s">
        <v>81</v>
      </c>
      <c r="F39" s="9"/>
      <c r="G39" s="9">
        <v>10</v>
      </c>
      <c r="H39" s="9"/>
      <c r="I39" s="9"/>
      <c r="J39" s="9"/>
      <c r="K39">
        <v>90</v>
      </c>
      <c r="L39">
        <v>10</v>
      </c>
      <c r="N39">
        <v>15</v>
      </c>
      <c r="O39" s="217">
        <v>15</v>
      </c>
      <c r="U39">
        <v>15</v>
      </c>
      <c r="AF39" s="29">
        <f t="shared" si="0"/>
        <v>155</v>
      </c>
    </row>
    <row r="40" spans="1:32" x14ac:dyDescent="0.3">
      <c r="A40" s="104"/>
      <c r="B40" s="104"/>
      <c r="C40" s="104"/>
      <c r="E40" s="9"/>
      <c r="F40" s="9"/>
      <c r="G40" s="9"/>
      <c r="H40" s="9"/>
      <c r="I40" s="9"/>
      <c r="J40" s="9"/>
    </row>
    <row r="41" spans="1:32" x14ac:dyDescent="0.3">
      <c r="A41" s="104"/>
      <c r="B41" s="104"/>
      <c r="C41" s="104"/>
      <c r="E41" s="9"/>
      <c r="F41" s="9"/>
      <c r="G41" s="9"/>
      <c r="H41" s="9"/>
      <c r="I41" s="9"/>
      <c r="J41" s="9"/>
    </row>
    <row r="42" spans="1:32" x14ac:dyDescent="0.3">
      <c r="A42" s="104" t="s">
        <v>792</v>
      </c>
      <c r="B42" s="104">
        <v>21</v>
      </c>
      <c r="C42" s="104" t="s">
        <v>22</v>
      </c>
      <c r="D42" s="119">
        <v>1</v>
      </c>
      <c r="E42" s="119"/>
      <c r="F42" s="9"/>
      <c r="G42" s="9"/>
      <c r="H42" s="9"/>
      <c r="I42" s="9"/>
      <c r="J42" s="9">
        <v>5</v>
      </c>
      <c r="K42">
        <v>20</v>
      </c>
      <c r="N42">
        <v>15</v>
      </c>
      <c r="AF42" s="29">
        <f t="shared" si="0"/>
        <v>40</v>
      </c>
    </row>
    <row r="43" spans="1:32" s="138" customFormat="1" x14ac:dyDescent="0.3">
      <c r="A43" s="133" t="s">
        <v>792</v>
      </c>
      <c r="B43" s="133">
        <v>21</v>
      </c>
      <c r="C43" s="133" t="s">
        <v>23</v>
      </c>
      <c r="D43" s="140">
        <v>0</v>
      </c>
      <c r="E43" s="140"/>
      <c r="F43" s="134"/>
      <c r="G43" s="134"/>
      <c r="H43" s="134"/>
      <c r="I43" s="134"/>
      <c r="J43" s="134"/>
      <c r="N43" s="138">
        <v>15</v>
      </c>
      <c r="O43" s="279"/>
      <c r="AF43" s="139">
        <f t="shared" si="0"/>
        <v>15</v>
      </c>
    </row>
    <row r="44" spans="1:32" s="138" customFormat="1" x14ac:dyDescent="0.3">
      <c r="A44" s="133" t="s">
        <v>792</v>
      </c>
      <c r="B44" s="133">
        <v>21</v>
      </c>
      <c r="C44" s="133" t="s">
        <v>1284</v>
      </c>
      <c r="D44" s="140">
        <v>1</v>
      </c>
      <c r="E44" s="140">
        <v>10</v>
      </c>
      <c r="F44" s="134"/>
      <c r="G44" s="134"/>
      <c r="H44" s="134"/>
      <c r="I44" s="134"/>
      <c r="J44" s="134"/>
      <c r="L44" s="138">
        <v>10</v>
      </c>
      <c r="N44" s="138">
        <v>15</v>
      </c>
      <c r="O44" s="279">
        <v>15</v>
      </c>
      <c r="S44" s="138">
        <v>15</v>
      </c>
      <c r="U44" s="138">
        <v>15</v>
      </c>
      <c r="AF44" s="139">
        <f t="shared" si="0"/>
        <v>80</v>
      </c>
    </row>
    <row r="45" spans="1:32" x14ac:dyDescent="0.3">
      <c r="A45" s="104" t="s">
        <v>792</v>
      </c>
      <c r="B45" s="104">
        <v>21</v>
      </c>
      <c r="C45" s="104" t="s">
        <v>24</v>
      </c>
      <c r="D45" s="119">
        <v>2</v>
      </c>
      <c r="E45" s="119">
        <v>10</v>
      </c>
      <c r="F45" s="9"/>
      <c r="G45" s="9"/>
      <c r="H45" s="9"/>
      <c r="I45" s="9"/>
      <c r="J45" s="9"/>
      <c r="K45">
        <v>10</v>
      </c>
      <c r="N45">
        <v>15</v>
      </c>
      <c r="O45" s="217">
        <v>15</v>
      </c>
      <c r="AF45" s="29">
        <f t="shared" si="0"/>
        <v>50</v>
      </c>
    </row>
    <row r="46" spans="1:32" x14ac:dyDescent="0.3">
      <c r="A46" s="104" t="s">
        <v>792</v>
      </c>
      <c r="B46" s="104">
        <v>21</v>
      </c>
      <c r="C46" s="104" t="s">
        <v>39</v>
      </c>
      <c r="D46" s="119">
        <v>1</v>
      </c>
      <c r="E46" s="119"/>
      <c r="F46" s="9"/>
      <c r="G46" s="9"/>
      <c r="H46" s="9"/>
      <c r="I46" s="9"/>
      <c r="J46" s="9"/>
      <c r="K46">
        <v>10</v>
      </c>
      <c r="N46">
        <v>15</v>
      </c>
      <c r="O46" s="217">
        <v>15</v>
      </c>
      <c r="AF46" s="29">
        <f t="shared" si="0"/>
        <v>40</v>
      </c>
    </row>
    <row r="47" spans="1:32" x14ac:dyDescent="0.3">
      <c r="A47" s="104"/>
      <c r="B47" s="104"/>
      <c r="C47" s="104"/>
      <c r="F47" s="9"/>
      <c r="G47" s="9"/>
      <c r="H47" s="9"/>
      <c r="I47" s="9"/>
      <c r="J47" s="9"/>
    </row>
    <row r="48" spans="1:32" x14ac:dyDescent="0.3">
      <c r="A48" s="104" t="s">
        <v>792</v>
      </c>
      <c r="B48" s="104">
        <v>22</v>
      </c>
      <c r="C48" s="104" t="s">
        <v>25</v>
      </c>
      <c r="D48" s="119">
        <v>6</v>
      </c>
      <c r="E48" s="9"/>
      <c r="F48" s="9"/>
      <c r="G48" s="9"/>
      <c r="H48" s="9"/>
      <c r="I48" s="9"/>
      <c r="J48" s="9"/>
      <c r="K48">
        <v>110</v>
      </c>
      <c r="N48">
        <v>15</v>
      </c>
      <c r="S48">
        <v>15</v>
      </c>
      <c r="Z48">
        <v>15</v>
      </c>
      <c r="AF48" s="29">
        <f t="shared" si="0"/>
        <v>155</v>
      </c>
    </row>
    <row r="49" spans="1:32" x14ac:dyDescent="0.3">
      <c r="A49" s="104" t="s">
        <v>792</v>
      </c>
      <c r="B49" s="104">
        <v>22</v>
      </c>
      <c r="C49" s="104" t="s">
        <v>26</v>
      </c>
      <c r="D49" s="119">
        <v>2</v>
      </c>
      <c r="E49" s="9"/>
      <c r="F49" s="9"/>
      <c r="G49" s="9"/>
      <c r="H49" s="9"/>
      <c r="I49" s="9"/>
      <c r="J49" s="9"/>
      <c r="K49">
        <v>20</v>
      </c>
      <c r="N49">
        <v>15</v>
      </c>
      <c r="AF49" s="29">
        <f t="shared" si="0"/>
        <v>35</v>
      </c>
    </row>
    <row r="50" spans="1:32" x14ac:dyDescent="0.3">
      <c r="A50" s="104" t="s">
        <v>792</v>
      </c>
      <c r="B50" s="104">
        <v>22</v>
      </c>
      <c r="C50" s="104" t="s">
        <v>27</v>
      </c>
      <c r="D50" s="119">
        <v>5</v>
      </c>
      <c r="E50" s="9"/>
      <c r="F50" s="9"/>
      <c r="G50" s="9">
        <v>10</v>
      </c>
      <c r="H50" s="9"/>
      <c r="I50" s="9"/>
      <c r="J50" s="9"/>
      <c r="K50">
        <v>70</v>
      </c>
      <c r="N50">
        <v>15</v>
      </c>
      <c r="O50" s="217">
        <v>15</v>
      </c>
      <c r="S50">
        <v>15</v>
      </c>
      <c r="W50">
        <v>5</v>
      </c>
      <c r="AF50" s="29">
        <f t="shared" si="0"/>
        <v>130</v>
      </c>
    </row>
    <row r="51" spans="1:32" x14ac:dyDescent="0.3">
      <c r="A51" s="104" t="s">
        <v>792</v>
      </c>
      <c r="B51" s="104">
        <v>22</v>
      </c>
      <c r="C51" s="104" t="s">
        <v>28</v>
      </c>
      <c r="D51" s="119">
        <v>1</v>
      </c>
      <c r="E51" s="9"/>
      <c r="F51" s="9"/>
      <c r="G51" s="9"/>
      <c r="H51" s="9"/>
      <c r="I51" s="9"/>
      <c r="J51" s="9"/>
      <c r="K51">
        <v>30</v>
      </c>
      <c r="AF51" s="29">
        <f t="shared" si="0"/>
        <v>30</v>
      </c>
    </row>
    <row r="52" spans="1:32" x14ac:dyDescent="0.3">
      <c r="A52" s="104" t="s">
        <v>792</v>
      </c>
      <c r="B52" s="104">
        <v>22</v>
      </c>
      <c r="C52" s="104" t="s">
        <v>2647</v>
      </c>
      <c r="D52" s="119">
        <v>2</v>
      </c>
      <c r="E52" s="9"/>
      <c r="F52" s="9"/>
      <c r="G52" s="9"/>
      <c r="H52" s="9"/>
      <c r="I52" s="9"/>
      <c r="J52" s="9"/>
      <c r="K52">
        <v>130</v>
      </c>
      <c r="AF52" s="29">
        <f t="shared" si="0"/>
        <v>130</v>
      </c>
    </row>
    <row r="53" spans="1:32" x14ac:dyDescent="0.3">
      <c r="A53" s="104"/>
      <c r="B53" s="104"/>
      <c r="C53" s="104"/>
      <c r="E53" s="9"/>
      <c r="F53" s="9"/>
      <c r="G53" s="9"/>
      <c r="H53" s="9"/>
      <c r="I53" s="9"/>
      <c r="J53" s="9"/>
    </row>
    <row r="54" spans="1:32" x14ac:dyDescent="0.3">
      <c r="A54" s="104" t="s">
        <v>792</v>
      </c>
      <c r="B54" s="104">
        <v>23</v>
      </c>
      <c r="C54" s="104" t="s">
        <v>35</v>
      </c>
      <c r="D54" s="119">
        <v>0</v>
      </c>
      <c r="E54" s="9"/>
      <c r="F54" s="9"/>
      <c r="G54" s="9"/>
      <c r="H54" s="9"/>
      <c r="I54" s="9"/>
      <c r="J54" s="9"/>
      <c r="O54" s="217">
        <v>15</v>
      </c>
      <c r="AF54" s="29">
        <f t="shared" si="0"/>
        <v>15</v>
      </c>
    </row>
    <row r="55" spans="1:32" x14ac:dyDescent="0.3">
      <c r="A55" s="104" t="s">
        <v>792</v>
      </c>
      <c r="B55" s="104">
        <v>23</v>
      </c>
      <c r="C55" s="104" t="s">
        <v>30</v>
      </c>
      <c r="D55" s="119">
        <v>4</v>
      </c>
      <c r="E55" s="9"/>
      <c r="F55" s="9"/>
      <c r="G55" s="9"/>
      <c r="H55" s="9"/>
      <c r="I55" s="9"/>
      <c r="J55" s="9"/>
      <c r="K55">
        <v>50</v>
      </c>
      <c r="N55">
        <v>15</v>
      </c>
      <c r="O55" s="217">
        <v>15</v>
      </c>
      <c r="U55">
        <v>15</v>
      </c>
      <c r="AF55" s="29">
        <f t="shared" ref="AF55:AF94" si="1">SUM(E55:AE55)</f>
        <v>95</v>
      </c>
    </row>
    <row r="56" spans="1:32" x14ac:dyDescent="0.3">
      <c r="A56" s="104" t="s">
        <v>792</v>
      </c>
      <c r="B56" s="104">
        <v>23</v>
      </c>
      <c r="C56" s="104" t="s">
        <v>31</v>
      </c>
      <c r="D56" s="119">
        <v>4</v>
      </c>
      <c r="E56" s="9"/>
      <c r="F56" s="9"/>
      <c r="G56" s="9"/>
      <c r="H56" s="9"/>
      <c r="I56" s="9"/>
      <c r="J56" s="9"/>
      <c r="K56">
        <v>10</v>
      </c>
      <c r="L56">
        <v>10</v>
      </c>
      <c r="N56">
        <v>15</v>
      </c>
      <c r="O56" s="217">
        <v>15</v>
      </c>
      <c r="S56">
        <v>15</v>
      </c>
      <c r="U56">
        <v>15</v>
      </c>
      <c r="W56">
        <v>5</v>
      </c>
      <c r="AF56" s="29">
        <f t="shared" si="1"/>
        <v>85</v>
      </c>
    </row>
    <row r="57" spans="1:32" x14ac:dyDescent="0.3">
      <c r="A57" s="104" t="s">
        <v>792</v>
      </c>
      <c r="B57" s="104">
        <v>23</v>
      </c>
      <c r="C57" s="104" t="s">
        <v>32</v>
      </c>
      <c r="D57" s="119">
        <v>1</v>
      </c>
      <c r="E57" s="9">
        <v>10</v>
      </c>
      <c r="F57" s="9"/>
      <c r="G57" s="9"/>
      <c r="H57" s="9"/>
      <c r="I57" s="9"/>
      <c r="J57" s="9"/>
      <c r="K57">
        <v>10</v>
      </c>
      <c r="N57">
        <v>15</v>
      </c>
      <c r="O57" s="217">
        <v>15</v>
      </c>
      <c r="S57">
        <v>15</v>
      </c>
      <c r="AF57" s="29">
        <f t="shared" si="1"/>
        <v>65</v>
      </c>
    </row>
    <row r="58" spans="1:32" x14ac:dyDescent="0.3">
      <c r="A58" s="104" t="s">
        <v>792</v>
      </c>
      <c r="B58" s="104">
        <v>23</v>
      </c>
      <c r="C58" s="104" t="s">
        <v>29</v>
      </c>
      <c r="D58" s="119">
        <v>1</v>
      </c>
      <c r="E58" s="9"/>
      <c r="F58" s="9"/>
      <c r="G58" s="9"/>
      <c r="H58" s="9"/>
      <c r="I58" s="9"/>
      <c r="J58" s="9"/>
      <c r="K58">
        <v>50</v>
      </c>
      <c r="L58">
        <v>10</v>
      </c>
      <c r="N58">
        <v>15</v>
      </c>
      <c r="O58" s="217">
        <v>15</v>
      </c>
      <c r="AF58" s="29">
        <f t="shared" si="1"/>
        <v>90</v>
      </c>
    </row>
    <row r="59" spans="1:32" x14ac:dyDescent="0.3">
      <c r="A59" s="104"/>
      <c r="B59" s="104"/>
      <c r="C59" s="104"/>
      <c r="E59" s="9"/>
      <c r="F59" s="9"/>
      <c r="G59" s="9"/>
      <c r="H59" s="9"/>
      <c r="I59" s="9"/>
      <c r="J59" s="9"/>
    </row>
    <row r="60" spans="1:32" x14ac:dyDescent="0.3">
      <c r="A60" s="104" t="s">
        <v>792</v>
      </c>
      <c r="B60" s="104">
        <v>24</v>
      </c>
      <c r="C60" s="104" t="s">
        <v>33</v>
      </c>
      <c r="D60" s="119">
        <v>8</v>
      </c>
      <c r="E60" s="9">
        <v>10</v>
      </c>
      <c r="F60" s="9"/>
      <c r="G60" s="9">
        <v>10</v>
      </c>
      <c r="H60" s="9">
        <v>10</v>
      </c>
      <c r="I60" s="9"/>
      <c r="J60" s="9"/>
      <c r="K60">
        <v>80</v>
      </c>
      <c r="L60">
        <v>10</v>
      </c>
      <c r="N60">
        <v>15</v>
      </c>
      <c r="O60" s="217">
        <v>15</v>
      </c>
      <c r="S60">
        <v>15</v>
      </c>
      <c r="U60">
        <v>15</v>
      </c>
      <c r="W60">
        <v>5</v>
      </c>
      <c r="AF60" s="29">
        <f t="shared" si="1"/>
        <v>185</v>
      </c>
    </row>
    <row r="61" spans="1:32" x14ac:dyDescent="0.3">
      <c r="A61" s="104" t="s">
        <v>792</v>
      </c>
      <c r="B61" s="104">
        <v>24</v>
      </c>
      <c r="C61" s="104" t="s">
        <v>79</v>
      </c>
      <c r="D61" s="119">
        <v>6</v>
      </c>
      <c r="E61" s="9"/>
      <c r="F61" s="9"/>
      <c r="G61" s="9">
        <v>10</v>
      </c>
      <c r="H61" s="9"/>
      <c r="I61" s="9"/>
      <c r="J61" s="9"/>
      <c r="K61">
        <v>80</v>
      </c>
      <c r="L61">
        <v>10</v>
      </c>
      <c r="N61">
        <v>15</v>
      </c>
      <c r="O61" s="217">
        <v>15</v>
      </c>
      <c r="S61">
        <v>15</v>
      </c>
      <c r="U61">
        <v>15</v>
      </c>
      <c r="V61">
        <v>15</v>
      </c>
      <c r="Z61">
        <v>15</v>
      </c>
      <c r="AF61" s="29">
        <f t="shared" si="1"/>
        <v>190</v>
      </c>
    </row>
    <row r="62" spans="1:32" x14ac:dyDescent="0.3">
      <c r="A62" s="104" t="s">
        <v>792</v>
      </c>
      <c r="B62" s="104">
        <v>24</v>
      </c>
      <c r="C62" s="104" t="s">
        <v>34</v>
      </c>
      <c r="D62" s="119">
        <v>2</v>
      </c>
      <c r="E62" s="9"/>
      <c r="F62" s="9"/>
      <c r="G62" s="9"/>
      <c r="H62" s="9"/>
      <c r="I62" s="9"/>
      <c r="J62" s="9"/>
      <c r="K62">
        <v>30</v>
      </c>
      <c r="N62">
        <v>15</v>
      </c>
      <c r="AF62" s="29">
        <f t="shared" si="1"/>
        <v>45</v>
      </c>
    </row>
    <row r="63" spans="1:32" x14ac:dyDescent="0.3">
      <c r="A63" s="104" t="s">
        <v>792</v>
      </c>
      <c r="B63" s="104">
        <v>24</v>
      </c>
      <c r="C63" s="104" t="s">
        <v>21</v>
      </c>
      <c r="D63" s="119">
        <v>5</v>
      </c>
      <c r="E63" s="9">
        <v>10</v>
      </c>
      <c r="F63" s="9"/>
      <c r="G63" s="9">
        <v>10</v>
      </c>
      <c r="H63" s="9">
        <v>10</v>
      </c>
      <c r="I63" s="9"/>
      <c r="J63" s="9"/>
      <c r="K63">
        <v>30</v>
      </c>
      <c r="L63">
        <v>10</v>
      </c>
      <c r="N63">
        <v>15</v>
      </c>
      <c r="O63" s="217">
        <v>15</v>
      </c>
      <c r="U63">
        <v>15</v>
      </c>
      <c r="W63">
        <v>5</v>
      </c>
      <c r="AF63" s="29">
        <f t="shared" si="1"/>
        <v>120</v>
      </c>
    </row>
    <row r="64" spans="1:32" x14ac:dyDescent="0.3">
      <c r="A64" s="104" t="s">
        <v>792</v>
      </c>
      <c r="B64" s="104">
        <v>24</v>
      </c>
      <c r="C64" s="104" t="s">
        <v>44</v>
      </c>
      <c r="D64" s="119">
        <v>3</v>
      </c>
      <c r="E64" s="9"/>
      <c r="F64" s="9"/>
      <c r="G64" s="9">
        <v>10</v>
      </c>
      <c r="H64" s="9"/>
      <c r="I64" s="9"/>
      <c r="J64" s="9"/>
      <c r="K64">
        <v>120</v>
      </c>
      <c r="N64">
        <v>15</v>
      </c>
      <c r="O64" s="217">
        <v>15</v>
      </c>
      <c r="AF64" s="29">
        <f t="shared" si="1"/>
        <v>160</v>
      </c>
    </row>
    <row r="65" spans="1:32" x14ac:dyDescent="0.3">
      <c r="A65" s="104"/>
      <c r="B65" s="104"/>
      <c r="C65" s="104"/>
      <c r="E65" s="9"/>
      <c r="F65" s="9"/>
      <c r="G65" s="9"/>
      <c r="H65" s="9"/>
      <c r="I65" s="9"/>
      <c r="J65" s="9"/>
    </row>
    <row r="66" spans="1:32" x14ac:dyDescent="0.3">
      <c r="A66" s="104" t="s">
        <v>792</v>
      </c>
      <c r="B66" s="104">
        <v>25</v>
      </c>
      <c r="C66" s="104" t="s">
        <v>36</v>
      </c>
      <c r="D66" s="119">
        <v>4</v>
      </c>
      <c r="E66" s="9" t="s">
        <v>81</v>
      </c>
      <c r="F66" s="9"/>
      <c r="G66" s="9"/>
      <c r="H66" s="9"/>
      <c r="I66" s="9"/>
      <c r="J66" s="9"/>
      <c r="K66">
        <v>60</v>
      </c>
      <c r="N66">
        <v>15</v>
      </c>
      <c r="O66" s="217">
        <v>15</v>
      </c>
      <c r="AF66" s="29">
        <f t="shared" si="1"/>
        <v>90</v>
      </c>
    </row>
    <row r="67" spans="1:32" x14ac:dyDescent="0.3">
      <c r="A67" s="104" t="s">
        <v>792</v>
      </c>
      <c r="B67" s="104">
        <v>25</v>
      </c>
      <c r="C67" s="104" t="s">
        <v>37</v>
      </c>
      <c r="D67" s="119">
        <v>3</v>
      </c>
      <c r="E67" s="9"/>
      <c r="F67" s="9"/>
      <c r="G67" s="9"/>
      <c r="H67" s="9"/>
      <c r="I67" s="9"/>
      <c r="J67" s="9">
        <v>5</v>
      </c>
      <c r="K67">
        <v>50</v>
      </c>
      <c r="AF67" s="29">
        <f t="shared" si="1"/>
        <v>55</v>
      </c>
    </row>
    <row r="68" spans="1:32" x14ac:dyDescent="0.3">
      <c r="A68" s="104" t="s">
        <v>792</v>
      </c>
      <c r="B68" s="104">
        <v>25</v>
      </c>
      <c r="C68" s="104" t="s">
        <v>80</v>
      </c>
      <c r="D68" s="119">
        <v>3</v>
      </c>
      <c r="E68" s="9"/>
      <c r="F68" s="9"/>
      <c r="G68" s="9" t="s">
        <v>81</v>
      </c>
      <c r="H68" s="9"/>
      <c r="I68" s="9"/>
      <c r="J68" s="9"/>
      <c r="K68">
        <v>20</v>
      </c>
      <c r="L68">
        <v>10</v>
      </c>
      <c r="N68">
        <v>15</v>
      </c>
      <c r="O68" s="217">
        <v>15</v>
      </c>
      <c r="U68">
        <v>15</v>
      </c>
      <c r="AF68" s="29">
        <f t="shared" si="1"/>
        <v>75</v>
      </c>
    </row>
    <row r="69" spans="1:32" x14ac:dyDescent="0.3">
      <c r="A69" s="104" t="s">
        <v>792</v>
      </c>
      <c r="B69" s="104">
        <v>25</v>
      </c>
      <c r="C69" s="104" t="s">
        <v>38</v>
      </c>
      <c r="D69" s="119">
        <v>2</v>
      </c>
      <c r="E69" s="9">
        <v>10</v>
      </c>
      <c r="F69" s="9"/>
      <c r="G69" s="9">
        <v>10</v>
      </c>
      <c r="H69" s="9"/>
      <c r="I69" s="9"/>
      <c r="J69" s="9"/>
      <c r="K69">
        <v>10</v>
      </c>
      <c r="N69">
        <v>15</v>
      </c>
      <c r="AF69" s="29">
        <f t="shared" si="1"/>
        <v>45</v>
      </c>
    </row>
    <row r="70" spans="1:32" x14ac:dyDescent="0.3">
      <c r="A70" s="104"/>
      <c r="B70" s="104"/>
      <c r="C70" s="104"/>
      <c r="E70" s="9"/>
      <c r="F70" s="9"/>
      <c r="G70" s="9"/>
      <c r="H70" s="9"/>
      <c r="I70" s="9"/>
      <c r="J70" s="9"/>
    </row>
    <row r="71" spans="1:32" x14ac:dyDescent="0.3">
      <c r="A71" s="104" t="s">
        <v>792</v>
      </c>
      <c r="B71" s="104">
        <v>26</v>
      </c>
      <c r="C71" s="104" t="s">
        <v>40</v>
      </c>
      <c r="D71" s="119">
        <v>3</v>
      </c>
      <c r="E71" s="9"/>
      <c r="F71" s="9"/>
      <c r="G71" s="9"/>
      <c r="H71" s="9"/>
      <c r="I71" s="9"/>
      <c r="J71" s="9"/>
      <c r="K71">
        <v>80</v>
      </c>
      <c r="L71">
        <v>10</v>
      </c>
      <c r="N71">
        <v>15</v>
      </c>
      <c r="O71" s="217">
        <v>15</v>
      </c>
      <c r="AF71" s="29">
        <f t="shared" si="1"/>
        <v>120</v>
      </c>
    </row>
    <row r="72" spans="1:32" x14ac:dyDescent="0.3">
      <c r="A72" s="104" t="s">
        <v>792</v>
      </c>
      <c r="B72" s="104">
        <v>26</v>
      </c>
      <c r="C72" s="104" t="s">
        <v>41</v>
      </c>
      <c r="D72" s="119">
        <v>2</v>
      </c>
      <c r="E72" s="9">
        <v>10</v>
      </c>
      <c r="F72" s="9"/>
      <c r="G72" s="9">
        <v>10</v>
      </c>
      <c r="H72" s="9"/>
      <c r="I72" s="9"/>
      <c r="J72" s="9"/>
      <c r="N72">
        <v>15</v>
      </c>
      <c r="O72" s="217">
        <v>15</v>
      </c>
      <c r="U72">
        <v>15</v>
      </c>
      <c r="AF72" s="29">
        <f t="shared" si="1"/>
        <v>65</v>
      </c>
    </row>
    <row r="73" spans="1:32" x14ac:dyDescent="0.3">
      <c r="A73" s="104" t="s">
        <v>792</v>
      </c>
      <c r="B73" s="104">
        <v>26</v>
      </c>
      <c r="C73" s="104" t="s">
        <v>42</v>
      </c>
      <c r="D73" s="119">
        <v>1</v>
      </c>
      <c r="E73" s="9"/>
      <c r="F73" s="9"/>
      <c r="G73" s="9"/>
      <c r="H73" s="9"/>
      <c r="I73" s="9"/>
      <c r="J73" s="9">
        <v>5</v>
      </c>
      <c r="K73">
        <v>20</v>
      </c>
      <c r="N73">
        <v>15</v>
      </c>
      <c r="AF73" s="29">
        <f t="shared" si="1"/>
        <v>40</v>
      </c>
    </row>
    <row r="74" spans="1:32" x14ac:dyDescent="0.3">
      <c r="A74" s="104" t="s">
        <v>792</v>
      </c>
      <c r="B74" s="104">
        <v>26</v>
      </c>
      <c r="C74" s="104" t="s">
        <v>43</v>
      </c>
      <c r="D74" s="119">
        <v>1</v>
      </c>
      <c r="E74" s="9"/>
      <c r="F74" s="9"/>
      <c r="G74" s="9"/>
      <c r="H74" s="9"/>
      <c r="I74" s="9"/>
      <c r="J74" s="9"/>
      <c r="K74">
        <v>30</v>
      </c>
      <c r="AF74" s="29">
        <f t="shared" si="1"/>
        <v>30</v>
      </c>
    </row>
    <row r="75" spans="1:32" x14ac:dyDescent="0.3">
      <c r="A75" s="104"/>
      <c r="B75" s="104"/>
      <c r="C75" s="104"/>
      <c r="E75" s="9"/>
      <c r="F75" s="9"/>
      <c r="G75" s="9"/>
      <c r="H75" s="9"/>
      <c r="I75" s="9"/>
      <c r="J75" s="9"/>
    </row>
    <row r="76" spans="1:32" x14ac:dyDescent="0.3">
      <c r="A76" s="104" t="s">
        <v>792</v>
      </c>
      <c r="B76" s="104">
        <v>27</v>
      </c>
      <c r="C76" s="104" t="s">
        <v>45</v>
      </c>
      <c r="D76" s="119">
        <v>2</v>
      </c>
      <c r="E76" s="9"/>
      <c r="F76" s="9"/>
      <c r="G76" s="9"/>
      <c r="H76" s="9"/>
      <c r="I76" s="9"/>
      <c r="J76" s="9">
        <v>5</v>
      </c>
      <c r="N76">
        <v>15</v>
      </c>
      <c r="AF76" s="29">
        <f t="shared" si="1"/>
        <v>20</v>
      </c>
    </row>
    <row r="77" spans="1:32" x14ac:dyDescent="0.3">
      <c r="A77" s="104" t="s">
        <v>792</v>
      </c>
      <c r="B77" s="104">
        <v>27</v>
      </c>
      <c r="C77" s="104" t="s">
        <v>46</v>
      </c>
      <c r="D77" s="119">
        <v>5</v>
      </c>
      <c r="E77" s="9">
        <v>10</v>
      </c>
      <c r="F77" s="9"/>
      <c r="G77" s="9"/>
      <c r="H77" s="9">
        <v>10</v>
      </c>
      <c r="I77" s="9"/>
      <c r="J77" s="9"/>
      <c r="K77">
        <v>60</v>
      </c>
      <c r="N77">
        <v>15</v>
      </c>
      <c r="O77" s="217">
        <v>15</v>
      </c>
      <c r="AF77" s="29">
        <f t="shared" si="1"/>
        <v>110</v>
      </c>
    </row>
    <row r="78" spans="1:32" x14ac:dyDescent="0.3">
      <c r="A78" s="104" t="s">
        <v>792</v>
      </c>
      <c r="B78" s="104">
        <v>27</v>
      </c>
      <c r="C78" s="104" t="s">
        <v>47</v>
      </c>
      <c r="D78" s="119">
        <v>2</v>
      </c>
      <c r="E78" s="9"/>
      <c r="F78" s="9"/>
      <c r="G78" s="9"/>
      <c r="H78" s="9"/>
      <c r="I78" s="9"/>
      <c r="J78" s="9" t="s">
        <v>81</v>
      </c>
      <c r="K78">
        <v>30</v>
      </c>
      <c r="N78">
        <v>15</v>
      </c>
      <c r="O78" s="217">
        <v>15</v>
      </c>
      <c r="S78">
        <v>15</v>
      </c>
      <c r="AF78" s="29">
        <f t="shared" si="1"/>
        <v>75</v>
      </c>
    </row>
    <row r="79" spans="1:32" x14ac:dyDescent="0.3">
      <c r="A79" s="104" t="s">
        <v>792</v>
      </c>
      <c r="B79" s="104">
        <v>27</v>
      </c>
      <c r="C79" s="104" t="s">
        <v>48</v>
      </c>
      <c r="D79" s="119">
        <v>2</v>
      </c>
      <c r="E79" s="9">
        <v>10</v>
      </c>
      <c r="F79" s="9"/>
      <c r="G79" s="9">
        <v>10</v>
      </c>
      <c r="H79" s="9"/>
      <c r="I79" s="9"/>
      <c r="J79" s="9">
        <v>5</v>
      </c>
      <c r="N79">
        <v>15</v>
      </c>
      <c r="O79" s="217">
        <v>15</v>
      </c>
      <c r="AF79" s="29">
        <f t="shared" si="1"/>
        <v>55</v>
      </c>
    </row>
    <row r="80" spans="1:32" x14ac:dyDescent="0.3">
      <c r="A80" s="6"/>
      <c r="B80" s="6"/>
      <c r="C80" s="6"/>
      <c r="E80" s="9"/>
      <c r="F80" s="9"/>
      <c r="G80" s="9"/>
      <c r="H80" s="9"/>
      <c r="I80" s="9"/>
      <c r="J80" s="9"/>
    </row>
    <row r="81" spans="1:32" x14ac:dyDescent="0.3">
      <c r="A81" s="6"/>
      <c r="B81" s="6"/>
      <c r="C81" s="6"/>
      <c r="E81" s="9"/>
      <c r="F81" s="9"/>
      <c r="G81" s="9"/>
      <c r="H81" s="9"/>
      <c r="I81" s="9"/>
      <c r="J81" s="9"/>
    </row>
    <row r="82" spans="1:32" x14ac:dyDescent="0.3">
      <c r="A82" s="6" t="s">
        <v>132</v>
      </c>
      <c r="B82" s="6">
        <v>41</v>
      </c>
      <c r="C82" s="6" t="s">
        <v>51</v>
      </c>
      <c r="D82" s="119">
        <v>2</v>
      </c>
      <c r="E82" s="9"/>
      <c r="F82" s="9"/>
      <c r="G82" s="9"/>
      <c r="H82" s="9"/>
      <c r="I82" s="9"/>
      <c r="J82" s="9"/>
      <c r="K82">
        <v>20</v>
      </c>
      <c r="L82">
        <v>10</v>
      </c>
      <c r="N82">
        <v>15</v>
      </c>
      <c r="O82" s="217">
        <v>15</v>
      </c>
      <c r="U82">
        <v>15</v>
      </c>
      <c r="AF82" s="29">
        <f t="shared" si="1"/>
        <v>75</v>
      </c>
    </row>
    <row r="83" spans="1:32" x14ac:dyDescent="0.3">
      <c r="A83" s="6" t="s">
        <v>132</v>
      </c>
      <c r="B83" s="6">
        <v>41</v>
      </c>
      <c r="C83" s="6" t="s">
        <v>52</v>
      </c>
      <c r="D83" s="119">
        <v>3</v>
      </c>
      <c r="E83" s="9"/>
      <c r="F83" s="9"/>
      <c r="G83" s="9" t="s">
        <v>81</v>
      </c>
      <c r="H83" s="9"/>
      <c r="I83" s="9"/>
      <c r="J83" s="9"/>
      <c r="K83">
        <v>150</v>
      </c>
      <c r="L83">
        <v>10</v>
      </c>
      <c r="N83">
        <v>15</v>
      </c>
      <c r="O83" s="217">
        <v>15</v>
      </c>
      <c r="U83">
        <v>15</v>
      </c>
      <c r="W83">
        <v>5</v>
      </c>
      <c r="AF83" s="29">
        <f t="shared" si="1"/>
        <v>210</v>
      </c>
    </row>
    <row r="84" spans="1:32" x14ac:dyDescent="0.3">
      <c r="A84" s="6" t="s">
        <v>132</v>
      </c>
      <c r="B84" s="6">
        <v>41</v>
      </c>
      <c r="C84" s="6" t="s">
        <v>49</v>
      </c>
      <c r="D84" s="119">
        <v>1</v>
      </c>
      <c r="F84" s="9"/>
      <c r="G84" s="9"/>
      <c r="H84" s="9"/>
      <c r="I84" s="9"/>
      <c r="J84" s="9"/>
      <c r="K84">
        <v>10</v>
      </c>
      <c r="N84">
        <v>15</v>
      </c>
      <c r="O84" s="217">
        <v>15</v>
      </c>
      <c r="AF84" s="29">
        <f t="shared" si="1"/>
        <v>40</v>
      </c>
    </row>
    <row r="85" spans="1:32" x14ac:dyDescent="0.3">
      <c r="A85" s="6" t="s">
        <v>132</v>
      </c>
      <c r="B85" s="6">
        <v>41</v>
      </c>
      <c r="C85" s="6" t="s">
        <v>53</v>
      </c>
      <c r="D85" s="119">
        <v>3</v>
      </c>
      <c r="E85" s="9">
        <v>10</v>
      </c>
      <c r="F85" s="9"/>
      <c r="G85" s="9">
        <v>10</v>
      </c>
      <c r="H85" s="9"/>
      <c r="I85" s="9"/>
      <c r="J85" s="9">
        <v>5</v>
      </c>
      <c r="K85">
        <v>20</v>
      </c>
      <c r="L85">
        <v>10</v>
      </c>
      <c r="N85">
        <v>15</v>
      </c>
      <c r="O85" s="217">
        <v>15</v>
      </c>
      <c r="S85">
        <v>15</v>
      </c>
      <c r="U85">
        <v>15</v>
      </c>
      <c r="AF85" s="29">
        <f>SUM(E85:AE85)</f>
        <v>115</v>
      </c>
    </row>
    <row r="86" spans="1:32" x14ac:dyDescent="0.3">
      <c r="A86" s="6" t="s">
        <v>132</v>
      </c>
      <c r="B86" s="6">
        <v>41</v>
      </c>
      <c r="C86" s="6" t="s">
        <v>50</v>
      </c>
      <c r="D86" s="119">
        <v>1</v>
      </c>
      <c r="E86" s="9"/>
      <c r="F86" s="9"/>
      <c r="G86" s="9"/>
      <c r="H86" s="9"/>
      <c r="I86" s="9"/>
      <c r="J86" s="9"/>
      <c r="K86">
        <v>50</v>
      </c>
      <c r="AF86" s="29">
        <f t="shared" si="1"/>
        <v>50</v>
      </c>
    </row>
    <row r="87" spans="1:32" x14ac:dyDescent="0.3">
      <c r="A87" s="6"/>
      <c r="B87" s="6"/>
      <c r="C87" s="6"/>
      <c r="E87" s="9"/>
      <c r="F87" s="9"/>
      <c r="G87" s="9"/>
      <c r="H87" s="9"/>
      <c r="I87" s="9"/>
      <c r="J87" s="9"/>
    </row>
    <row r="88" spans="1:32" x14ac:dyDescent="0.3">
      <c r="A88" s="6" t="s">
        <v>132</v>
      </c>
      <c r="B88" s="6">
        <v>42</v>
      </c>
      <c r="C88" s="6" t="s">
        <v>55</v>
      </c>
      <c r="D88" s="119">
        <v>4</v>
      </c>
      <c r="E88" s="9"/>
      <c r="F88" s="9"/>
      <c r="G88" s="9"/>
      <c r="H88" s="9"/>
      <c r="I88" s="9"/>
      <c r="J88" s="9"/>
      <c r="K88">
        <v>40</v>
      </c>
      <c r="N88">
        <v>15</v>
      </c>
      <c r="O88" s="217">
        <v>15</v>
      </c>
      <c r="U88">
        <v>15</v>
      </c>
      <c r="AF88" s="29">
        <f t="shared" si="1"/>
        <v>85</v>
      </c>
    </row>
    <row r="89" spans="1:32" x14ac:dyDescent="0.3">
      <c r="A89" s="6" t="s">
        <v>132</v>
      </c>
      <c r="B89" s="6">
        <v>42</v>
      </c>
      <c r="C89" s="6" t="s">
        <v>54</v>
      </c>
      <c r="D89" s="119">
        <v>2</v>
      </c>
      <c r="E89" s="9">
        <v>10</v>
      </c>
      <c r="F89" s="9"/>
      <c r="G89" s="9">
        <v>10</v>
      </c>
      <c r="H89" s="9"/>
      <c r="I89" s="9"/>
      <c r="J89" s="9"/>
      <c r="K89">
        <v>10</v>
      </c>
      <c r="N89">
        <v>15</v>
      </c>
      <c r="AF89" s="29">
        <f t="shared" si="1"/>
        <v>45</v>
      </c>
    </row>
    <row r="90" spans="1:32" x14ac:dyDescent="0.3">
      <c r="A90" s="6" t="s">
        <v>132</v>
      </c>
      <c r="B90" s="6">
        <v>42</v>
      </c>
      <c r="C90" s="6" t="s">
        <v>56</v>
      </c>
      <c r="D90" s="119">
        <v>2</v>
      </c>
      <c r="E90" s="9"/>
      <c r="F90" s="9"/>
      <c r="G90" s="9"/>
      <c r="H90" s="9"/>
      <c r="I90" s="9"/>
      <c r="J90" s="9">
        <v>5</v>
      </c>
      <c r="K90">
        <v>10</v>
      </c>
      <c r="W90">
        <v>5</v>
      </c>
      <c r="AF90" s="29">
        <f t="shared" si="1"/>
        <v>20</v>
      </c>
    </row>
    <row r="91" spans="1:32" x14ac:dyDescent="0.3">
      <c r="A91" s="6" t="s">
        <v>132</v>
      </c>
      <c r="B91" s="6">
        <v>42</v>
      </c>
      <c r="C91" s="6" t="s">
        <v>82</v>
      </c>
      <c r="D91" s="119">
        <v>1</v>
      </c>
      <c r="E91" s="9"/>
      <c r="F91" s="9"/>
      <c r="G91" s="9"/>
      <c r="H91" s="9"/>
      <c r="I91" s="9"/>
      <c r="J91" s="9"/>
      <c r="K91">
        <v>40</v>
      </c>
      <c r="N91">
        <v>15</v>
      </c>
      <c r="O91" s="217">
        <v>15</v>
      </c>
      <c r="AF91" s="29">
        <f t="shared" si="1"/>
        <v>70</v>
      </c>
    </row>
    <row r="92" spans="1:32" x14ac:dyDescent="0.3">
      <c r="A92" s="6" t="s">
        <v>132</v>
      </c>
      <c r="B92" s="6">
        <v>42</v>
      </c>
      <c r="C92" s="6" t="s">
        <v>84</v>
      </c>
      <c r="D92" s="119">
        <v>2</v>
      </c>
      <c r="E92" s="9"/>
      <c r="F92" s="9"/>
      <c r="G92" s="9"/>
      <c r="H92" s="9"/>
      <c r="I92" s="9"/>
      <c r="J92" s="9"/>
      <c r="K92">
        <v>60</v>
      </c>
      <c r="N92">
        <v>15</v>
      </c>
      <c r="AF92" s="29">
        <f t="shared" si="1"/>
        <v>75</v>
      </c>
    </row>
    <row r="93" spans="1:32" x14ac:dyDescent="0.3">
      <c r="A93" s="6"/>
      <c r="B93" s="6"/>
      <c r="C93" s="6"/>
      <c r="E93" s="9"/>
      <c r="F93" s="9"/>
      <c r="G93" s="9"/>
      <c r="H93" s="9"/>
      <c r="I93" s="9"/>
      <c r="J93" s="9"/>
    </row>
    <row r="94" spans="1:32" x14ac:dyDescent="0.3">
      <c r="A94" s="6" t="s">
        <v>132</v>
      </c>
      <c r="B94" s="6">
        <v>43</v>
      </c>
      <c r="C94" s="6" t="s">
        <v>57</v>
      </c>
      <c r="D94" s="119">
        <v>3</v>
      </c>
      <c r="E94" s="9"/>
      <c r="F94" s="9"/>
      <c r="G94" s="9" t="s">
        <v>81</v>
      </c>
      <c r="H94" s="9"/>
      <c r="I94" s="9"/>
      <c r="J94" s="9"/>
      <c r="K94">
        <v>70</v>
      </c>
      <c r="N94">
        <v>15</v>
      </c>
      <c r="O94" s="217">
        <v>15</v>
      </c>
      <c r="S94">
        <v>15</v>
      </c>
      <c r="Z94">
        <v>15</v>
      </c>
      <c r="AF94" s="29">
        <f t="shared" si="1"/>
        <v>130</v>
      </c>
    </row>
    <row r="95" spans="1:32" s="138" customFormat="1" x14ac:dyDescent="0.3">
      <c r="A95" s="135" t="s">
        <v>132</v>
      </c>
      <c r="B95" s="135">
        <v>43</v>
      </c>
      <c r="C95" s="135" t="s">
        <v>58</v>
      </c>
      <c r="D95" s="140">
        <v>1</v>
      </c>
      <c r="E95" s="134"/>
      <c r="F95" s="134"/>
      <c r="G95" s="134"/>
      <c r="H95" s="134"/>
      <c r="I95" s="134"/>
      <c r="J95" s="134"/>
      <c r="K95" s="138">
        <v>40</v>
      </c>
      <c r="N95" s="138">
        <v>15</v>
      </c>
      <c r="O95" s="279">
        <v>15</v>
      </c>
      <c r="AF95" s="139">
        <f t="shared" ref="AF95:AF114" si="2">SUM(E95:AE95)</f>
        <v>70</v>
      </c>
    </row>
    <row r="96" spans="1:32" x14ac:dyDescent="0.3">
      <c r="A96" s="6" t="s">
        <v>132</v>
      </c>
      <c r="B96" s="6">
        <v>43</v>
      </c>
      <c r="C96" s="6" t="s">
        <v>59</v>
      </c>
      <c r="D96" s="119">
        <v>4</v>
      </c>
      <c r="E96" s="9">
        <v>10</v>
      </c>
      <c r="F96" s="9"/>
      <c r="G96" s="9">
        <v>10</v>
      </c>
      <c r="H96" s="9"/>
      <c r="I96" s="9"/>
      <c r="J96" s="9"/>
      <c r="N96">
        <v>15</v>
      </c>
      <c r="O96" s="217">
        <v>15</v>
      </c>
      <c r="U96">
        <v>15</v>
      </c>
      <c r="AF96" s="29">
        <f t="shared" si="2"/>
        <v>65</v>
      </c>
    </row>
    <row r="97" spans="1:32" s="138" customFormat="1" x14ac:dyDescent="0.3">
      <c r="A97" s="135" t="s">
        <v>132</v>
      </c>
      <c r="B97" s="135">
        <v>43</v>
      </c>
      <c r="C97" s="135" t="s">
        <v>60</v>
      </c>
      <c r="D97" s="140">
        <v>0</v>
      </c>
      <c r="E97" s="134">
        <v>10</v>
      </c>
      <c r="F97" s="134"/>
      <c r="G97" s="134">
        <v>10</v>
      </c>
      <c r="H97" s="134"/>
      <c r="I97" s="134"/>
      <c r="J97" s="134"/>
      <c r="O97" s="279"/>
      <c r="AF97" s="139">
        <f t="shared" si="2"/>
        <v>20</v>
      </c>
    </row>
    <row r="98" spans="1:32" x14ac:dyDescent="0.3">
      <c r="A98" s="6"/>
      <c r="B98" s="6"/>
      <c r="C98" s="6"/>
      <c r="E98" s="9"/>
      <c r="F98" s="9"/>
      <c r="G98" s="9"/>
      <c r="H98" s="9"/>
      <c r="I98" s="9"/>
      <c r="J98" s="9"/>
    </row>
    <row r="99" spans="1:32" x14ac:dyDescent="0.3">
      <c r="A99" s="6" t="s">
        <v>132</v>
      </c>
      <c r="B99" s="6">
        <v>44</v>
      </c>
      <c r="C99" s="6" t="s">
        <v>61</v>
      </c>
      <c r="D99" s="119">
        <v>0</v>
      </c>
      <c r="E99" s="9"/>
      <c r="F99" s="9"/>
      <c r="G99" s="9"/>
      <c r="H99" s="9"/>
      <c r="I99" s="9"/>
      <c r="J99" s="9"/>
      <c r="AF99" s="29">
        <f t="shared" si="2"/>
        <v>0</v>
      </c>
    </row>
    <row r="100" spans="1:32" x14ac:dyDescent="0.3">
      <c r="A100" s="6" t="s">
        <v>132</v>
      </c>
      <c r="B100" s="6">
        <v>44</v>
      </c>
      <c r="C100" s="6" t="s">
        <v>62</v>
      </c>
      <c r="D100" s="119">
        <v>0</v>
      </c>
      <c r="E100" s="9"/>
      <c r="F100" s="9"/>
      <c r="G100" s="9"/>
      <c r="H100" s="9"/>
      <c r="I100" s="9"/>
      <c r="J100" s="9"/>
      <c r="N100">
        <v>15</v>
      </c>
      <c r="U100">
        <v>15</v>
      </c>
      <c r="AF100" s="29">
        <f t="shared" si="2"/>
        <v>30</v>
      </c>
    </row>
    <row r="101" spans="1:32" x14ac:dyDescent="0.3">
      <c r="A101" s="6" t="s">
        <v>132</v>
      </c>
      <c r="B101" s="6">
        <v>44</v>
      </c>
      <c r="C101" s="6" t="s">
        <v>63</v>
      </c>
      <c r="D101" s="119">
        <v>1</v>
      </c>
      <c r="E101" s="9"/>
      <c r="F101" s="9"/>
      <c r="G101" s="9"/>
      <c r="H101" s="9"/>
      <c r="I101" s="9"/>
      <c r="J101" s="9"/>
      <c r="K101">
        <v>20</v>
      </c>
      <c r="N101">
        <v>15</v>
      </c>
      <c r="O101" s="217">
        <v>15</v>
      </c>
      <c r="U101">
        <v>15</v>
      </c>
      <c r="AF101" s="29">
        <f t="shared" si="2"/>
        <v>65</v>
      </c>
    </row>
    <row r="102" spans="1:32" s="138" customFormat="1" x14ac:dyDescent="0.3">
      <c r="A102" s="135" t="s">
        <v>132</v>
      </c>
      <c r="B102" s="135">
        <v>44</v>
      </c>
      <c r="C102" s="135" t="s">
        <v>64</v>
      </c>
      <c r="D102" s="140">
        <v>0</v>
      </c>
      <c r="E102" s="134">
        <v>10</v>
      </c>
      <c r="F102" s="134"/>
      <c r="G102" s="134"/>
      <c r="H102" s="134"/>
      <c r="I102" s="134"/>
      <c r="J102" s="134"/>
      <c r="K102" s="138">
        <v>10</v>
      </c>
      <c r="N102" s="138">
        <v>15</v>
      </c>
      <c r="O102" s="279"/>
      <c r="U102" s="138">
        <v>15</v>
      </c>
      <c r="AF102" s="139">
        <f t="shared" si="2"/>
        <v>50</v>
      </c>
    </row>
    <row r="103" spans="1:32" x14ac:dyDescent="0.3">
      <c r="A103" s="6" t="s">
        <v>132</v>
      </c>
      <c r="B103" s="6">
        <v>44</v>
      </c>
      <c r="C103" s="6" t="s">
        <v>65</v>
      </c>
      <c r="D103" s="119">
        <v>1</v>
      </c>
      <c r="E103" s="9"/>
      <c r="F103" s="9"/>
      <c r="G103" s="9"/>
      <c r="H103" s="9"/>
      <c r="I103" s="9"/>
      <c r="J103" s="9">
        <v>5</v>
      </c>
      <c r="K103">
        <v>10</v>
      </c>
      <c r="L103">
        <v>10</v>
      </c>
      <c r="N103">
        <v>15</v>
      </c>
      <c r="AF103" s="29">
        <f t="shared" si="2"/>
        <v>40</v>
      </c>
    </row>
    <row r="104" spans="1:32" x14ac:dyDescent="0.3">
      <c r="A104" s="6"/>
      <c r="B104" s="6"/>
      <c r="C104" s="6"/>
      <c r="E104" s="9"/>
      <c r="F104" s="9"/>
      <c r="G104" s="9"/>
      <c r="H104" s="9"/>
      <c r="I104" s="9"/>
      <c r="J104" s="9"/>
    </row>
    <row r="105" spans="1:32" x14ac:dyDescent="0.3">
      <c r="A105" s="6" t="s">
        <v>132</v>
      </c>
      <c r="B105" s="6">
        <v>45</v>
      </c>
      <c r="C105" s="6" t="s">
        <v>66</v>
      </c>
      <c r="D105" s="119">
        <v>0</v>
      </c>
      <c r="E105" s="9">
        <v>10</v>
      </c>
      <c r="F105" s="9"/>
      <c r="G105" s="9">
        <v>10</v>
      </c>
      <c r="H105" s="9"/>
      <c r="I105" s="9"/>
      <c r="J105" s="9"/>
      <c r="K105">
        <v>10</v>
      </c>
      <c r="N105">
        <v>15</v>
      </c>
      <c r="O105" s="217">
        <v>15</v>
      </c>
      <c r="AF105" s="29">
        <f t="shared" si="2"/>
        <v>60</v>
      </c>
    </row>
    <row r="106" spans="1:32" x14ac:dyDescent="0.3">
      <c r="A106" s="6" t="s">
        <v>132</v>
      </c>
      <c r="B106" s="6">
        <v>45</v>
      </c>
      <c r="C106" s="6" t="s">
        <v>67</v>
      </c>
      <c r="D106" s="119">
        <v>3</v>
      </c>
      <c r="E106" s="9">
        <v>10</v>
      </c>
      <c r="F106" s="9"/>
      <c r="G106" s="9">
        <v>10</v>
      </c>
      <c r="H106" s="9"/>
      <c r="I106" s="9"/>
      <c r="J106" s="9"/>
      <c r="K106">
        <v>20</v>
      </c>
      <c r="N106">
        <v>15</v>
      </c>
      <c r="O106" s="217">
        <v>15</v>
      </c>
      <c r="S106">
        <v>15</v>
      </c>
      <c r="AF106" s="29">
        <f t="shared" si="2"/>
        <v>85</v>
      </c>
    </row>
    <row r="107" spans="1:32" x14ac:dyDescent="0.3">
      <c r="A107" s="6" t="s">
        <v>132</v>
      </c>
      <c r="B107" s="6">
        <v>45</v>
      </c>
      <c r="C107" s="6" t="s">
        <v>68</v>
      </c>
      <c r="D107" s="119">
        <v>1</v>
      </c>
      <c r="E107" s="9" t="s">
        <v>81</v>
      </c>
      <c r="F107" s="9"/>
      <c r="G107" s="9"/>
      <c r="H107" s="9"/>
      <c r="I107" s="9"/>
      <c r="J107" s="9"/>
      <c r="K107">
        <v>20</v>
      </c>
      <c r="N107">
        <v>15</v>
      </c>
      <c r="S107">
        <v>15</v>
      </c>
      <c r="U107">
        <v>15</v>
      </c>
      <c r="AF107" s="29">
        <f t="shared" si="2"/>
        <v>65</v>
      </c>
    </row>
    <row r="108" spans="1:32" s="138" customFormat="1" x14ac:dyDescent="0.3">
      <c r="A108" s="135" t="s">
        <v>132</v>
      </c>
      <c r="B108" s="135">
        <v>45</v>
      </c>
      <c r="C108" s="135" t="s">
        <v>69</v>
      </c>
      <c r="D108" s="140">
        <v>0</v>
      </c>
      <c r="E108" s="134"/>
      <c r="F108" s="134"/>
      <c r="G108" s="134"/>
      <c r="H108" s="134"/>
      <c r="I108" s="134"/>
      <c r="J108" s="134"/>
      <c r="K108" s="138">
        <v>10</v>
      </c>
      <c r="O108" s="279"/>
      <c r="AF108" s="139">
        <f t="shared" si="2"/>
        <v>10</v>
      </c>
    </row>
    <row r="109" spans="1:32" x14ac:dyDescent="0.3">
      <c r="A109" s="6" t="s">
        <v>132</v>
      </c>
      <c r="B109" s="6">
        <v>45</v>
      </c>
      <c r="C109" s="6" t="s">
        <v>70</v>
      </c>
      <c r="D109" s="119">
        <v>0</v>
      </c>
      <c r="E109" s="9"/>
      <c r="F109" s="9"/>
      <c r="G109" s="9"/>
      <c r="H109" s="9"/>
      <c r="I109" s="9"/>
      <c r="J109" s="9"/>
      <c r="K109">
        <v>10</v>
      </c>
      <c r="N109">
        <v>15</v>
      </c>
      <c r="AF109" s="29">
        <f t="shared" si="2"/>
        <v>25</v>
      </c>
    </row>
    <row r="110" spans="1:32" x14ac:dyDescent="0.3">
      <c r="A110" s="6"/>
      <c r="B110" s="6"/>
      <c r="C110" s="6"/>
      <c r="E110" s="9"/>
      <c r="F110" s="9"/>
      <c r="G110" s="9"/>
      <c r="H110" s="9"/>
      <c r="I110" s="9"/>
      <c r="J110" s="9"/>
    </row>
    <row r="111" spans="1:32" x14ac:dyDescent="0.3">
      <c r="A111" s="6" t="s">
        <v>132</v>
      </c>
      <c r="B111" s="6">
        <v>46</v>
      </c>
      <c r="C111" s="6" t="s">
        <v>71</v>
      </c>
      <c r="D111" s="119">
        <v>2</v>
      </c>
      <c r="E111" s="9"/>
      <c r="F111" s="9"/>
      <c r="G111" s="9">
        <v>10</v>
      </c>
      <c r="H111" s="9"/>
      <c r="I111" s="9"/>
      <c r="J111" s="9"/>
      <c r="N111">
        <v>15</v>
      </c>
      <c r="O111" s="217">
        <v>15</v>
      </c>
      <c r="AF111" s="29">
        <f t="shared" si="2"/>
        <v>40</v>
      </c>
    </row>
    <row r="112" spans="1:32" x14ac:dyDescent="0.3">
      <c r="A112" s="6" t="s">
        <v>132</v>
      </c>
      <c r="B112" s="6">
        <v>46</v>
      </c>
      <c r="C112" s="6" t="s">
        <v>72</v>
      </c>
      <c r="D112" s="119">
        <v>2</v>
      </c>
      <c r="E112" s="9">
        <v>10</v>
      </c>
      <c r="F112" s="9"/>
      <c r="G112" s="9" t="s">
        <v>81</v>
      </c>
      <c r="H112" s="9"/>
      <c r="I112" s="9"/>
      <c r="J112" s="9"/>
      <c r="K112">
        <v>10</v>
      </c>
      <c r="N112">
        <v>15</v>
      </c>
      <c r="U112">
        <v>15</v>
      </c>
      <c r="AF112" s="29">
        <f t="shared" si="2"/>
        <v>50</v>
      </c>
    </row>
    <row r="113" spans="1:32" x14ac:dyDescent="0.3">
      <c r="A113" s="6" t="s">
        <v>132</v>
      </c>
      <c r="B113" s="6">
        <v>46</v>
      </c>
      <c r="C113" s="6" t="s">
        <v>73</v>
      </c>
      <c r="D113" s="119">
        <v>0</v>
      </c>
      <c r="E113" s="9"/>
      <c r="F113" s="9"/>
      <c r="G113" s="9"/>
      <c r="H113" s="9"/>
      <c r="I113" s="9"/>
      <c r="J113" s="9"/>
      <c r="N113">
        <v>15</v>
      </c>
      <c r="AF113" s="29">
        <f t="shared" si="2"/>
        <v>15</v>
      </c>
    </row>
    <row r="114" spans="1:32" x14ac:dyDescent="0.3">
      <c r="A114" s="6" t="s">
        <v>132</v>
      </c>
      <c r="B114" s="6">
        <v>46</v>
      </c>
      <c r="C114" s="6" t="s">
        <v>74</v>
      </c>
      <c r="D114" s="119">
        <v>7</v>
      </c>
      <c r="E114" s="9"/>
      <c r="F114" s="9"/>
      <c r="G114" s="9" t="s">
        <v>81</v>
      </c>
      <c r="H114" s="9">
        <v>10</v>
      </c>
      <c r="I114" s="9"/>
      <c r="J114" s="9"/>
      <c r="K114">
        <v>120</v>
      </c>
      <c r="L114">
        <v>10</v>
      </c>
      <c r="N114">
        <v>15</v>
      </c>
      <c r="O114" s="217">
        <v>15</v>
      </c>
      <c r="U114">
        <v>15</v>
      </c>
      <c r="W114">
        <v>5</v>
      </c>
      <c r="AF114" s="29">
        <f t="shared" si="2"/>
        <v>190</v>
      </c>
    </row>
  </sheetData>
  <pageMargins left="0.7" right="0.7" top="0.75" bottom="0.75" header="0.3" footer="0.3"/>
  <pageSetup orientation="portrait" r:id="rId1"/>
  <ignoredErrors>
    <ignoredError sqref="AF26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182D-03A5-4ADB-8502-8D164D3EF2FA}">
  <dimension ref="A1:AH129"/>
  <sheetViews>
    <sheetView workbookViewId="0">
      <selection activeCell="C11" sqref="C11"/>
    </sheetView>
  </sheetViews>
  <sheetFormatPr defaultRowHeight="15.6" x14ac:dyDescent="0.3"/>
  <cols>
    <col min="3" max="3" width="47" customWidth="1"/>
    <col min="4" max="4" width="15.88671875" style="4" customWidth="1"/>
    <col min="5" max="28" width="12.88671875" customWidth="1"/>
    <col min="29" max="30" width="14.21875" customWidth="1"/>
    <col min="31" max="31" width="14" customWidth="1"/>
    <col min="32" max="32" width="8.88671875" style="29"/>
  </cols>
  <sheetData>
    <row r="1" spans="1:34" x14ac:dyDescent="0.3">
      <c r="E1" s="21"/>
      <c r="F1" s="21"/>
      <c r="G1" s="21"/>
      <c r="H1" s="21"/>
      <c r="I1" s="21"/>
      <c r="J1" s="21"/>
    </row>
    <row r="2" spans="1:34" x14ac:dyDescent="0.3">
      <c r="A2" s="4"/>
      <c r="E2" s="21"/>
      <c r="F2" s="21"/>
      <c r="G2" s="21"/>
      <c r="H2" s="21"/>
      <c r="I2" s="21"/>
      <c r="J2" s="21"/>
    </row>
    <row r="3" spans="1:34" x14ac:dyDescent="0.3">
      <c r="A3" s="4"/>
      <c r="E3" s="21"/>
      <c r="F3" s="21"/>
      <c r="G3" s="21"/>
      <c r="H3" s="21"/>
      <c r="I3" s="21"/>
      <c r="J3" s="21"/>
    </row>
    <row r="4" spans="1:34" x14ac:dyDescent="0.3">
      <c r="A4" s="4"/>
      <c r="E4" s="21"/>
      <c r="F4" s="21"/>
      <c r="G4" s="21"/>
      <c r="H4" s="21"/>
      <c r="I4" s="21"/>
      <c r="J4" s="21"/>
    </row>
    <row r="5" spans="1:34" x14ac:dyDescent="0.3">
      <c r="A5" s="4"/>
      <c r="E5" s="21"/>
      <c r="F5" s="21"/>
      <c r="G5" s="21"/>
      <c r="H5" s="21"/>
      <c r="I5" s="21"/>
      <c r="J5" s="21"/>
    </row>
    <row r="6" spans="1:34" x14ac:dyDescent="0.3">
      <c r="A6" s="4"/>
      <c r="E6" s="21"/>
      <c r="F6" s="21"/>
      <c r="G6" s="21"/>
      <c r="H6" s="21"/>
      <c r="I6" s="21"/>
      <c r="J6" s="21"/>
    </row>
    <row r="7" spans="1:34" x14ac:dyDescent="0.3">
      <c r="E7" s="21"/>
      <c r="F7" s="21"/>
      <c r="G7" s="21"/>
      <c r="H7" s="21"/>
      <c r="I7" s="21"/>
      <c r="J7" s="21"/>
    </row>
    <row r="8" spans="1:34" ht="18" x14ac:dyDescent="0.35">
      <c r="A8" s="16"/>
      <c r="B8" s="16"/>
      <c r="C8" s="91" t="s">
        <v>4071</v>
      </c>
      <c r="D8" s="45"/>
      <c r="E8" s="85"/>
      <c r="F8" s="21"/>
      <c r="G8" s="21"/>
      <c r="H8" s="21"/>
      <c r="I8" s="21"/>
      <c r="J8" s="21"/>
    </row>
    <row r="9" spans="1:34" ht="18" x14ac:dyDescent="0.35">
      <c r="A9" s="16"/>
      <c r="B9" s="16"/>
      <c r="C9" s="118" t="s">
        <v>4566</v>
      </c>
      <c r="D9" s="46"/>
      <c r="E9" s="21"/>
      <c r="F9" s="21"/>
      <c r="G9" s="21"/>
      <c r="H9" s="21"/>
      <c r="I9" s="21"/>
      <c r="J9" s="21"/>
    </row>
    <row r="10" spans="1:34" ht="18" x14ac:dyDescent="0.35">
      <c r="A10" s="16"/>
      <c r="B10" s="16"/>
      <c r="C10" s="16"/>
      <c r="D10" s="45"/>
      <c r="E10" s="85"/>
      <c r="F10" s="21"/>
      <c r="G10" s="21"/>
      <c r="H10" s="21"/>
      <c r="I10" s="21"/>
      <c r="J10" s="21"/>
    </row>
    <row r="11" spans="1:34" ht="18" x14ac:dyDescent="0.35">
      <c r="A11" s="16"/>
      <c r="B11" s="16"/>
      <c r="C11" s="16"/>
      <c r="D11" s="45"/>
      <c r="E11" s="85"/>
      <c r="F11" s="21"/>
      <c r="G11" s="21"/>
      <c r="H11" s="21"/>
      <c r="I11" s="21"/>
      <c r="J11" s="21"/>
    </row>
    <row r="12" spans="1:34" x14ac:dyDescent="0.3">
      <c r="E12" s="21"/>
      <c r="F12" s="21"/>
      <c r="G12" s="21"/>
      <c r="H12" s="21"/>
      <c r="I12" s="21"/>
      <c r="J12" s="21"/>
    </row>
    <row r="13" spans="1:34" ht="78" x14ac:dyDescent="0.3">
      <c r="A13" s="8" t="s">
        <v>0</v>
      </c>
      <c r="B13" s="8" t="s">
        <v>1</v>
      </c>
      <c r="C13" s="8" t="s">
        <v>2</v>
      </c>
      <c r="D13" s="5" t="s">
        <v>4048</v>
      </c>
      <c r="E13" s="5" t="s">
        <v>4035</v>
      </c>
      <c r="F13" s="5" t="s">
        <v>4036</v>
      </c>
      <c r="G13" s="5" t="s">
        <v>4037</v>
      </c>
      <c r="H13" s="5" t="s">
        <v>4038</v>
      </c>
      <c r="I13" s="5" t="s">
        <v>4039</v>
      </c>
      <c r="J13" s="5" t="s">
        <v>4040</v>
      </c>
      <c r="K13" s="5" t="s">
        <v>4041</v>
      </c>
      <c r="L13" s="5" t="s">
        <v>4017</v>
      </c>
      <c r="M13" s="5" t="s">
        <v>4018</v>
      </c>
      <c r="N13" s="5" t="s">
        <v>4042</v>
      </c>
      <c r="O13" s="5" t="s">
        <v>4043</v>
      </c>
      <c r="P13" s="5" t="s">
        <v>4019</v>
      </c>
      <c r="Q13" s="5" t="s">
        <v>4044</v>
      </c>
      <c r="R13" s="5" t="s">
        <v>4045</v>
      </c>
      <c r="S13" s="5" t="s">
        <v>4046</v>
      </c>
      <c r="T13" s="5" t="s">
        <v>4020</v>
      </c>
      <c r="U13" s="5" t="s">
        <v>4023</v>
      </c>
      <c r="V13" s="5" t="s">
        <v>4024</v>
      </c>
      <c r="W13" s="5" t="s">
        <v>4021</v>
      </c>
      <c r="X13" s="5" t="s">
        <v>4022</v>
      </c>
      <c r="Y13" s="5" t="s">
        <v>4025</v>
      </c>
      <c r="Z13" s="5" t="s">
        <v>4026</v>
      </c>
      <c r="AA13" s="5" t="s">
        <v>4027</v>
      </c>
      <c r="AB13" s="5" t="s">
        <v>4028</v>
      </c>
      <c r="AC13" s="5" t="s">
        <v>4029</v>
      </c>
      <c r="AD13" s="5" t="s">
        <v>4030</v>
      </c>
      <c r="AE13" s="5" t="s">
        <v>4031</v>
      </c>
      <c r="AF13" s="5" t="s">
        <v>4034</v>
      </c>
      <c r="AH13" s="5" t="s">
        <v>4047</v>
      </c>
    </row>
    <row r="14" spans="1:34" x14ac:dyDescent="0.3">
      <c r="A14" s="8" t="s">
        <v>4033</v>
      </c>
      <c r="B14" s="8"/>
      <c r="C14" s="8"/>
      <c r="D14" s="29"/>
      <c r="E14" s="5">
        <v>10</v>
      </c>
      <c r="F14" s="5">
        <v>10</v>
      </c>
      <c r="G14" s="5">
        <v>10</v>
      </c>
      <c r="H14" s="5">
        <v>10</v>
      </c>
      <c r="I14" s="5">
        <v>10</v>
      </c>
      <c r="J14" s="5">
        <v>5</v>
      </c>
      <c r="K14" s="5">
        <v>10</v>
      </c>
      <c r="L14" s="5">
        <v>10</v>
      </c>
      <c r="M14" s="5">
        <v>25</v>
      </c>
      <c r="N14" s="5">
        <v>15</v>
      </c>
      <c r="O14" s="5">
        <v>15</v>
      </c>
      <c r="P14" s="5">
        <v>5</v>
      </c>
      <c r="Q14" s="5">
        <v>5</v>
      </c>
      <c r="R14" s="5">
        <v>10</v>
      </c>
      <c r="S14" s="5">
        <v>15</v>
      </c>
      <c r="T14" s="5">
        <v>15</v>
      </c>
      <c r="U14" s="5">
        <v>15</v>
      </c>
      <c r="V14" s="5">
        <v>15</v>
      </c>
      <c r="W14" s="5">
        <v>5</v>
      </c>
      <c r="X14" s="5">
        <v>5</v>
      </c>
      <c r="Y14" s="5">
        <v>20</v>
      </c>
      <c r="Z14" s="5">
        <v>15</v>
      </c>
      <c r="AA14" s="5">
        <v>15</v>
      </c>
      <c r="AB14" s="5">
        <v>15</v>
      </c>
      <c r="AC14" s="5">
        <v>10</v>
      </c>
      <c r="AD14" s="5">
        <v>20</v>
      </c>
      <c r="AE14" s="5">
        <v>40</v>
      </c>
      <c r="AF14" s="29" t="s">
        <v>81</v>
      </c>
    </row>
    <row r="15" spans="1:34" x14ac:dyDescent="0.3">
      <c r="A15" s="8"/>
      <c r="B15" s="8"/>
      <c r="C15" s="8"/>
      <c r="D15" s="2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4" x14ac:dyDescent="0.3">
      <c r="A16" s="6" t="s">
        <v>792</v>
      </c>
      <c r="B16" s="6">
        <v>24</v>
      </c>
      <c r="C16" s="6" t="s">
        <v>33</v>
      </c>
      <c r="D16" s="55">
        <v>8</v>
      </c>
      <c r="E16" s="9">
        <v>10</v>
      </c>
      <c r="F16" s="9"/>
      <c r="G16" s="9">
        <v>10</v>
      </c>
      <c r="H16" s="9">
        <v>10</v>
      </c>
      <c r="I16" s="9"/>
      <c r="J16" s="9"/>
      <c r="K16">
        <v>80</v>
      </c>
      <c r="L16">
        <v>10</v>
      </c>
      <c r="N16">
        <v>15</v>
      </c>
      <c r="O16">
        <v>15</v>
      </c>
      <c r="S16">
        <v>15</v>
      </c>
      <c r="U16">
        <v>15</v>
      </c>
      <c r="W16">
        <v>5</v>
      </c>
      <c r="AF16" s="29">
        <f>SUM(E16:AE16)</f>
        <v>185</v>
      </c>
    </row>
    <row r="17" spans="1:32" x14ac:dyDescent="0.3">
      <c r="A17" s="6"/>
      <c r="B17" s="6"/>
      <c r="C17" s="6"/>
      <c r="D17" s="55"/>
      <c r="E17" s="9"/>
      <c r="F17" s="9"/>
      <c r="G17" s="9"/>
      <c r="H17" s="9"/>
      <c r="I17" s="9"/>
      <c r="J17" s="9"/>
    </row>
    <row r="18" spans="1:32" x14ac:dyDescent="0.3">
      <c r="A18" s="104" t="s">
        <v>104</v>
      </c>
      <c r="B18" s="104">
        <v>46</v>
      </c>
      <c r="C18" s="104" t="s">
        <v>74</v>
      </c>
      <c r="D18" s="119">
        <v>7</v>
      </c>
      <c r="E18" s="9"/>
      <c r="F18" s="9"/>
      <c r="G18" s="9" t="s">
        <v>81</v>
      </c>
      <c r="H18" s="9">
        <v>10</v>
      </c>
      <c r="I18" s="9"/>
      <c r="J18" s="9"/>
      <c r="K18">
        <v>120</v>
      </c>
      <c r="L18">
        <v>10</v>
      </c>
      <c r="N18">
        <v>15</v>
      </c>
      <c r="O18" s="217">
        <v>15</v>
      </c>
      <c r="U18">
        <v>15</v>
      </c>
      <c r="W18">
        <v>5</v>
      </c>
      <c r="AF18" s="29">
        <f>SUM(E18:AE18)</f>
        <v>190</v>
      </c>
    </row>
    <row r="19" spans="1:32" x14ac:dyDescent="0.3">
      <c r="A19" s="104" t="s">
        <v>132</v>
      </c>
      <c r="B19" s="104">
        <v>18</v>
      </c>
      <c r="C19" s="104" t="s">
        <v>16</v>
      </c>
      <c r="D19" s="119">
        <v>7</v>
      </c>
      <c r="E19" s="9" t="s">
        <v>81</v>
      </c>
      <c r="F19" s="9"/>
      <c r="G19" s="9">
        <v>10</v>
      </c>
      <c r="H19" s="9"/>
      <c r="I19" s="9"/>
      <c r="J19" s="9"/>
      <c r="K19">
        <v>90</v>
      </c>
      <c r="L19">
        <v>10</v>
      </c>
      <c r="N19">
        <v>15</v>
      </c>
      <c r="O19" s="217">
        <v>15</v>
      </c>
      <c r="U19">
        <v>15</v>
      </c>
      <c r="AF19" s="29">
        <f>SUM(E19:AE19)</f>
        <v>155</v>
      </c>
    </row>
    <row r="20" spans="1:32" x14ac:dyDescent="0.3">
      <c r="A20" s="104"/>
      <c r="B20" s="104"/>
      <c r="C20" s="104"/>
      <c r="D20" s="119"/>
      <c r="E20" s="9"/>
      <c r="F20" s="9"/>
      <c r="G20" s="9"/>
      <c r="H20" s="9"/>
      <c r="I20" s="9"/>
      <c r="J20" s="9"/>
      <c r="O20" s="217"/>
    </row>
    <row r="21" spans="1:32" x14ac:dyDescent="0.3">
      <c r="A21" s="104" t="s">
        <v>792</v>
      </c>
      <c r="B21" s="104">
        <v>24</v>
      </c>
      <c r="C21" s="104" t="s">
        <v>79</v>
      </c>
      <c r="D21" s="119">
        <v>6</v>
      </c>
      <c r="E21" s="9"/>
      <c r="F21" s="9"/>
      <c r="G21" s="9">
        <v>10</v>
      </c>
      <c r="H21" s="9"/>
      <c r="I21" s="9"/>
      <c r="J21" s="9"/>
      <c r="K21">
        <v>80</v>
      </c>
      <c r="L21">
        <v>10</v>
      </c>
      <c r="N21">
        <v>15</v>
      </c>
      <c r="O21" s="217">
        <v>15</v>
      </c>
      <c r="S21">
        <v>15</v>
      </c>
      <c r="U21">
        <v>15</v>
      </c>
      <c r="V21">
        <v>15</v>
      </c>
      <c r="Z21">
        <v>15</v>
      </c>
      <c r="AF21" s="29">
        <f>SUM(E21:AE21)</f>
        <v>190</v>
      </c>
    </row>
    <row r="22" spans="1:32" x14ac:dyDescent="0.3">
      <c r="A22" s="104" t="s">
        <v>104</v>
      </c>
      <c r="B22" s="104">
        <v>18</v>
      </c>
      <c r="C22" s="104" t="s">
        <v>17</v>
      </c>
      <c r="D22" s="119">
        <v>6</v>
      </c>
      <c r="E22" s="9">
        <v>10</v>
      </c>
      <c r="F22" s="9"/>
      <c r="G22" s="9">
        <v>10</v>
      </c>
      <c r="H22" s="9">
        <v>10</v>
      </c>
      <c r="I22" s="9"/>
      <c r="J22" s="9"/>
      <c r="K22">
        <v>70</v>
      </c>
      <c r="L22">
        <v>10</v>
      </c>
      <c r="N22">
        <v>15</v>
      </c>
      <c r="O22" s="217">
        <v>15</v>
      </c>
      <c r="U22">
        <v>15</v>
      </c>
      <c r="AF22" s="29">
        <f>SUM(E22:AE22)</f>
        <v>155</v>
      </c>
    </row>
    <row r="23" spans="1:32" x14ac:dyDescent="0.3">
      <c r="A23" s="104" t="s">
        <v>792</v>
      </c>
      <c r="B23" s="104">
        <v>22</v>
      </c>
      <c r="C23" s="104" t="s">
        <v>25</v>
      </c>
      <c r="D23" s="119">
        <v>6</v>
      </c>
      <c r="E23" s="9"/>
      <c r="F23" s="9"/>
      <c r="G23" s="9"/>
      <c r="H23" s="9"/>
      <c r="I23" s="9"/>
      <c r="J23" s="9"/>
      <c r="K23">
        <v>110</v>
      </c>
      <c r="N23">
        <v>15</v>
      </c>
      <c r="O23" s="217"/>
      <c r="S23">
        <v>15</v>
      </c>
      <c r="Z23">
        <v>15</v>
      </c>
      <c r="AF23" s="29">
        <f>SUM(E23:AE23)</f>
        <v>155</v>
      </c>
    </row>
    <row r="24" spans="1:32" x14ac:dyDescent="0.3">
      <c r="A24" s="104" t="s">
        <v>104</v>
      </c>
      <c r="B24" s="104">
        <v>12</v>
      </c>
      <c r="C24" s="104" t="s">
        <v>9</v>
      </c>
      <c r="D24" s="55">
        <v>6</v>
      </c>
      <c r="E24" s="9">
        <v>10</v>
      </c>
      <c r="F24" s="9"/>
      <c r="G24" s="9">
        <v>10</v>
      </c>
      <c r="H24" s="9">
        <v>10</v>
      </c>
      <c r="I24" s="9">
        <v>10</v>
      </c>
      <c r="J24" s="9"/>
      <c r="K24">
        <v>10</v>
      </c>
      <c r="L24">
        <v>10</v>
      </c>
      <c r="N24">
        <v>15</v>
      </c>
      <c r="O24" s="217"/>
      <c r="U24">
        <v>15</v>
      </c>
      <c r="AF24" s="29">
        <f>SUM(E24:AE24)</f>
        <v>90</v>
      </c>
    </row>
    <row r="25" spans="1:32" x14ac:dyDescent="0.3">
      <c r="A25" s="104"/>
      <c r="B25" s="104"/>
      <c r="C25" s="104"/>
      <c r="D25" s="55"/>
      <c r="E25" s="9"/>
      <c r="F25" s="9"/>
      <c r="G25" s="9"/>
      <c r="H25" s="9"/>
      <c r="I25" s="9"/>
      <c r="J25" s="9"/>
      <c r="O25" s="217"/>
    </row>
    <row r="26" spans="1:32" x14ac:dyDescent="0.3">
      <c r="A26" s="104" t="s">
        <v>104</v>
      </c>
      <c r="B26" s="104">
        <v>11</v>
      </c>
      <c r="C26" s="104" t="s">
        <v>4</v>
      </c>
      <c r="D26" s="119">
        <v>5</v>
      </c>
      <c r="E26" s="9"/>
      <c r="F26" s="9"/>
      <c r="G26" s="9">
        <v>10</v>
      </c>
      <c r="H26" s="9"/>
      <c r="J26" s="9">
        <v>5</v>
      </c>
      <c r="K26">
        <v>90</v>
      </c>
      <c r="N26">
        <v>15</v>
      </c>
      <c r="O26" s="217"/>
      <c r="U26">
        <v>15</v>
      </c>
      <c r="W26">
        <v>5</v>
      </c>
      <c r="AF26" s="29">
        <f t="shared" ref="AF26:AF31" si="0">SUM(E26:AE26)</f>
        <v>140</v>
      </c>
    </row>
    <row r="27" spans="1:32" x14ac:dyDescent="0.3">
      <c r="A27" s="104" t="s">
        <v>792</v>
      </c>
      <c r="B27" s="104">
        <v>22</v>
      </c>
      <c r="C27" s="104" t="s">
        <v>27</v>
      </c>
      <c r="D27" s="119">
        <v>5</v>
      </c>
      <c r="E27" s="9"/>
      <c r="F27" s="9"/>
      <c r="G27" s="9">
        <v>10</v>
      </c>
      <c r="H27" s="9"/>
      <c r="I27" s="9"/>
      <c r="J27" s="9"/>
      <c r="K27">
        <v>70</v>
      </c>
      <c r="N27">
        <v>15</v>
      </c>
      <c r="O27" s="217">
        <v>15</v>
      </c>
      <c r="S27">
        <v>15</v>
      </c>
      <c r="W27">
        <v>5</v>
      </c>
      <c r="AF27" s="29">
        <f t="shared" si="0"/>
        <v>130</v>
      </c>
    </row>
    <row r="28" spans="1:32" x14ac:dyDescent="0.3">
      <c r="A28" s="104" t="s">
        <v>792</v>
      </c>
      <c r="B28" s="104">
        <v>24</v>
      </c>
      <c r="C28" s="104" t="s">
        <v>21</v>
      </c>
      <c r="D28" s="119">
        <v>5</v>
      </c>
      <c r="E28" s="9">
        <v>10</v>
      </c>
      <c r="F28" s="9"/>
      <c r="G28" s="9">
        <v>10</v>
      </c>
      <c r="H28" s="9">
        <v>10</v>
      </c>
      <c r="I28" s="9"/>
      <c r="J28" s="9"/>
      <c r="K28">
        <v>30</v>
      </c>
      <c r="L28">
        <v>10</v>
      </c>
      <c r="N28">
        <v>15</v>
      </c>
      <c r="O28" s="217">
        <v>15</v>
      </c>
      <c r="U28">
        <v>15</v>
      </c>
      <c r="W28">
        <v>5</v>
      </c>
      <c r="AF28" s="29">
        <f t="shared" si="0"/>
        <v>120</v>
      </c>
    </row>
    <row r="29" spans="1:32" x14ac:dyDescent="0.3">
      <c r="A29" s="104" t="s">
        <v>104</v>
      </c>
      <c r="B29" s="104">
        <v>12</v>
      </c>
      <c r="C29" s="104" t="s">
        <v>11</v>
      </c>
      <c r="D29" s="119">
        <v>5</v>
      </c>
      <c r="E29" s="9"/>
      <c r="F29" s="9"/>
      <c r="G29" s="9">
        <v>10</v>
      </c>
      <c r="H29" s="9">
        <v>10</v>
      </c>
      <c r="I29" s="9"/>
      <c r="J29" s="9" t="s">
        <v>81</v>
      </c>
      <c r="K29">
        <v>40</v>
      </c>
      <c r="N29">
        <v>15</v>
      </c>
      <c r="O29" s="217">
        <v>15</v>
      </c>
      <c r="U29">
        <v>15</v>
      </c>
      <c r="W29">
        <v>5</v>
      </c>
      <c r="AF29" s="29">
        <f t="shared" si="0"/>
        <v>110</v>
      </c>
    </row>
    <row r="30" spans="1:32" x14ac:dyDescent="0.3">
      <c r="A30" s="104" t="s">
        <v>792</v>
      </c>
      <c r="B30" s="104">
        <v>27</v>
      </c>
      <c r="C30" s="104" t="s">
        <v>46</v>
      </c>
      <c r="D30" s="119">
        <v>5</v>
      </c>
      <c r="E30" s="9">
        <v>10</v>
      </c>
      <c r="F30" s="9"/>
      <c r="G30" s="9"/>
      <c r="H30" s="9">
        <v>10</v>
      </c>
      <c r="I30" s="9"/>
      <c r="J30" s="9"/>
      <c r="K30">
        <v>60</v>
      </c>
      <c r="N30">
        <v>15</v>
      </c>
      <c r="O30" s="217">
        <v>15</v>
      </c>
      <c r="AF30" s="29">
        <f t="shared" si="0"/>
        <v>110</v>
      </c>
    </row>
    <row r="31" spans="1:32" x14ac:dyDescent="0.3">
      <c r="A31" s="104" t="s">
        <v>104</v>
      </c>
      <c r="B31" s="104">
        <v>11</v>
      </c>
      <c r="C31" s="104" t="s">
        <v>3</v>
      </c>
      <c r="D31" s="55">
        <v>5</v>
      </c>
      <c r="E31" s="9"/>
      <c r="F31" s="9"/>
      <c r="G31" s="9">
        <v>10</v>
      </c>
      <c r="H31" s="9"/>
      <c r="I31" s="9">
        <v>10</v>
      </c>
      <c r="J31" s="9"/>
      <c r="K31">
        <v>10</v>
      </c>
      <c r="N31">
        <v>15</v>
      </c>
      <c r="O31" s="217">
        <v>15</v>
      </c>
      <c r="S31">
        <v>15</v>
      </c>
      <c r="U31">
        <v>15</v>
      </c>
      <c r="AF31" s="29">
        <f t="shared" si="0"/>
        <v>90</v>
      </c>
    </row>
    <row r="32" spans="1:32" x14ac:dyDescent="0.3">
      <c r="A32" s="104"/>
      <c r="B32" s="104"/>
      <c r="C32" s="104"/>
      <c r="D32" s="55"/>
      <c r="E32" s="9"/>
      <c r="F32" s="9"/>
      <c r="G32" s="9"/>
      <c r="H32" s="9"/>
      <c r="I32" s="9"/>
      <c r="J32" s="9"/>
      <c r="O32" s="217"/>
    </row>
    <row r="33" spans="1:32" x14ac:dyDescent="0.3">
      <c r="A33" s="104" t="s">
        <v>792</v>
      </c>
      <c r="B33" s="104">
        <v>23</v>
      </c>
      <c r="C33" s="104" t="s">
        <v>30</v>
      </c>
      <c r="D33" s="119">
        <v>4</v>
      </c>
      <c r="E33" s="9"/>
      <c r="F33" s="9"/>
      <c r="G33" s="9"/>
      <c r="H33" s="9"/>
      <c r="I33" s="9"/>
      <c r="J33" s="9"/>
      <c r="K33">
        <v>50</v>
      </c>
      <c r="N33">
        <v>15</v>
      </c>
      <c r="O33" s="217">
        <v>15</v>
      </c>
      <c r="U33">
        <v>15</v>
      </c>
      <c r="AF33" s="29">
        <f t="shared" ref="AF33:AF41" si="1">SUM(E33:AE33)</f>
        <v>95</v>
      </c>
    </row>
    <row r="34" spans="1:32" x14ac:dyDescent="0.3">
      <c r="A34" s="104" t="s">
        <v>792</v>
      </c>
      <c r="B34" s="104">
        <v>25</v>
      </c>
      <c r="C34" s="104" t="s">
        <v>36</v>
      </c>
      <c r="D34" s="119">
        <v>4</v>
      </c>
      <c r="E34" s="9" t="s">
        <v>81</v>
      </c>
      <c r="F34" s="9"/>
      <c r="G34" s="9"/>
      <c r="H34" s="9"/>
      <c r="I34" s="9"/>
      <c r="J34" s="9"/>
      <c r="K34">
        <v>60</v>
      </c>
      <c r="N34">
        <v>15</v>
      </c>
      <c r="O34" s="217">
        <v>15</v>
      </c>
      <c r="AF34" s="29">
        <f t="shared" si="1"/>
        <v>90</v>
      </c>
    </row>
    <row r="35" spans="1:32" x14ac:dyDescent="0.3">
      <c r="A35" s="104" t="s">
        <v>792</v>
      </c>
      <c r="B35" s="104">
        <v>23</v>
      </c>
      <c r="C35" s="104" t="s">
        <v>31</v>
      </c>
      <c r="D35" s="119">
        <v>4</v>
      </c>
      <c r="E35" s="9"/>
      <c r="F35" s="9"/>
      <c r="G35" s="9"/>
      <c r="H35" s="9"/>
      <c r="I35" s="9"/>
      <c r="J35" s="9"/>
      <c r="K35">
        <v>10</v>
      </c>
      <c r="L35">
        <v>10</v>
      </c>
      <c r="N35">
        <v>15</v>
      </c>
      <c r="O35" s="217">
        <v>15</v>
      </c>
      <c r="S35">
        <v>15</v>
      </c>
      <c r="U35">
        <v>15</v>
      </c>
      <c r="W35">
        <v>5</v>
      </c>
      <c r="AF35" s="29">
        <f t="shared" si="1"/>
        <v>85</v>
      </c>
    </row>
    <row r="36" spans="1:32" x14ac:dyDescent="0.3">
      <c r="A36" s="104" t="s">
        <v>132</v>
      </c>
      <c r="B36" s="104">
        <v>42</v>
      </c>
      <c r="C36" s="104" t="s">
        <v>55</v>
      </c>
      <c r="D36" s="119">
        <v>4</v>
      </c>
      <c r="E36" s="9"/>
      <c r="F36" s="9"/>
      <c r="G36" s="9"/>
      <c r="H36" s="9"/>
      <c r="I36" s="9"/>
      <c r="J36" s="9"/>
      <c r="K36">
        <v>40</v>
      </c>
      <c r="N36">
        <v>15</v>
      </c>
      <c r="O36" s="217">
        <v>15</v>
      </c>
      <c r="U36">
        <v>15</v>
      </c>
      <c r="AF36" s="29">
        <f t="shared" si="1"/>
        <v>85</v>
      </c>
    </row>
    <row r="37" spans="1:32" x14ac:dyDescent="0.3">
      <c r="A37" s="104" t="s">
        <v>104</v>
      </c>
      <c r="B37" s="104">
        <v>11</v>
      </c>
      <c r="C37" s="104" t="s">
        <v>77</v>
      </c>
      <c r="D37" s="119">
        <v>4</v>
      </c>
      <c r="E37" s="55">
        <v>10</v>
      </c>
      <c r="F37" s="9"/>
      <c r="G37" s="9">
        <v>10</v>
      </c>
      <c r="H37" s="9"/>
      <c r="I37" s="9"/>
      <c r="J37" s="9"/>
      <c r="K37">
        <v>10</v>
      </c>
      <c r="N37">
        <v>15</v>
      </c>
      <c r="O37" s="217"/>
      <c r="S37">
        <v>15</v>
      </c>
      <c r="U37">
        <v>15</v>
      </c>
      <c r="W37">
        <v>5</v>
      </c>
      <c r="AF37" s="29">
        <f t="shared" si="1"/>
        <v>80</v>
      </c>
    </row>
    <row r="38" spans="1:32" x14ac:dyDescent="0.3">
      <c r="A38" s="104" t="s">
        <v>104</v>
      </c>
      <c r="B38" s="104">
        <v>18</v>
      </c>
      <c r="C38" s="104" t="s">
        <v>18</v>
      </c>
      <c r="D38" s="55">
        <v>4</v>
      </c>
      <c r="E38" s="9">
        <v>10</v>
      </c>
      <c r="F38" s="9"/>
      <c r="G38" s="9"/>
      <c r="H38" s="9">
        <v>10</v>
      </c>
      <c r="I38" s="9"/>
      <c r="J38" s="9">
        <v>5</v>
      </c>
      <c r="K38">
        <v>10</v>
      </c>
      <c r="N38">
        <v>15</v>
      </c>
      <c r="O38" s="217">
        <v>15</v>
      </c>
      <c r="AF38" s="29">
        <f t="shared" si="1"/>
        <v>65</v>
      </c>
    </row>
    <row r="39" spans="1:32" x14ac:dyDescent="0.3">
      <c r="A39" s="104" t="s">
        <v>132</v>
      </c>
      <c r="B39" s="104">
        <v>43</v>
      </c>
      <c r="C39" s="104" t="s">
        <v>59</v>
      </c>
      <c r="D39" s="119">
        <v>4</v>
      </c>
      <c r="E39" s="9">
        <v>10</v>
      </c>
      <c r="F39" s="9"/>
      <c r="G39" s="9">
        <v>10</v>
      </c>
      <c r="H39" s="9"/>
      <c r="I39" s="9"/>
      <c r="J39" s="9"/>
      <c r="N39">
        <v>15</v>
      </c>
      <c r="O39" s="217">
        <v>15</v>
      </c>
      <c r="U39">
        <v>15</v>
      </c>
      <c r="AF39" s="29">
        <f t="shared" si="1"/>
        <v>65</v>
      </c>
    </row>
    <row r="40" spans="1:32" x14ac:dyDescent="0.3">
      <c r="A40" s="133" t="s">
        <v>104</v>
      </c>
      <c r="B40" s="133">
        <v>12</v>
      </c>
      <c r="C40" s="133" t="s">
        <v>8</v>
      </c>
      <c r="D40" s="140">
        <v>4</v>
      </c>
      <c r="E40" s="134"/>
      <c r="F40" s="134"/>
      <c r="G40" s="134">
        <v>10</v>
      </c>
      <c r="H40" s="134">
        <v>10</v>
      </c>
      <c r="I40" s="134" t="s">
        <v>81</v>
      </c>
      <c r="J40" s="134"/>
      <c r="K40" s="138">
        <v>20</v>
      </c>
      <c r="L40" s="138"/>
      <c r="M40" s="138"/>
      <c r="N40" s="138">
        <v>15</v>
      </c>
      <c r="O40" s="279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9">
        <f t="shared" si="1"/>
        <v>55</v>
      </c>
    </row>
    <row r="41" spans="1:32" x14ac:dyDescent="0.3">
      <c r="A41" s="104" t="s">
        <v>104</v>
      </c>
      <c r="B41" s="104">
        <v>11</v>
      </c>
      <c r="C41" s="104" t="s">
        <v>5</v>
      </c>
      <c r="D41" s="119">
        <v>4</v>
      </c>
      <c r="E41" s="9"/>
      <c r="F41" s="9"/>
      <c r="G41" s="9">
        <v>10</v>
      </c>
      <c r="H41" s="9"/>
      <c r="I41" s="9">
        <v>10</v>
      </c>
      <c r="J41" s="9"/>
      <c r="N41">
        <v>15</v>
      </c>
      <c r="O41" s="217"/>
      <c r="U41">
        <v>15</v>
      </c>
      <c r="AF41" s="29">
        <f t="shared" si="1"/>
        <v>50</v>
      </c>
    </row>
    <row r="42" spans="1:32" x14ac:dyDescent="0.3">
      <c r="A42" s="104"/>
      <c r="B42" s="104"/>
      <c r="C42" s="104"/>
      <c r="D42" s="119"/>
      <c r="E42" s="9"/>
      <c r="F42" s="9"/>
      <c r="G42" s="9"/>
      <c r="H42" s="9"/>
      <c r="I42" s="9"/>
      <c r="J42" s="9"/>
      <c r="O42" s="217"/>
    </row>
    <row r="43" spans="1:32" x14ac:dyDescent="0.3">
      <c r="A43" s="104" t="s">
        <v>132</v>
      </c>
      <c r="B43" s="104">
        <v>41</v>
      </c>
      <c r="C43" s="104" t="s">
        <v>52</v>
      </c>
      <c r="D43" s="119">
        <v>3</v>
      </c>
      <c r="E43" s="9"/>
      <c r="F43" s="9"/>
      <c r="G43" s="9" t="s">
        <v>81</v>
      </c>
      <c r="H43" s="9"/>
      <c r="I43" s="9"/>
      <c r="J43" s="9"/>
      <c r="K43">
        <v>150</v>
      </c>
      <c r="L43">
        <v>10</v>
      </c>
      <c r="N43">
        <v>15</v>
      </c>
      <c r="O43" s="217">
        <v>15</v>
      </c>
      <c r="U43">
        <v>15</v>
      </c>
      <c r="W43">
        <v>5</v>
      </c>
      <c r="AF43" s="29">
        <f t="shared" ref="AF43:AF69" si="2">SUM(E43:AE43)</f>
        <v>210</v>
      </c>
    </row>
    <row r="44" spans="1:32" x14ac:dyDescent="0.3">
      <c r="A44" s="104" t="s">
        <v>792</v>
      </c>
      <c r="B44" s="104">
        <v>24</v>
      </c>
      <c r="C44" s="104" t="s">
        <v>44</v>
      </c>
      <c r="D44" s="119">
        <v>3</v>
      </c>
      <c r="E44" s="9"/>
      <c r="F44" s="9"/>
      <c r="G44" s="9">
        <v>10</v>
      </c>
      <c r="H44" s="9"/>
      <c r="I44" s="9"/>
      <c r="J44" s="9"/>
      <c r="K44">
        <v>120</v>
      </c>
      <c r="N44">
        <v>15</v>
      </c>
      <c r="O44" s="217">
        <v>15</v>
      </c>
      <c r="AF44" s="29">
        <f t="shared" si="2"/>
        <v>160</v>
      </c>
    </row>
    <row r="45" spans="1:32" x14ac:dyDescent="0.3">
      <c r="A45" s="104" t="s">
        <v>132</v>
      </c>
      <c r="B45" s="104">
        <v>43</v>
      </c>
      <c r="C45" s="104" t="s">
        <v>57</v>
      </c>
      <c r="D45" s="119">
        <v>3</v>
      </c>
      <c r="E45" s="9"/>
      <c r="F45" s="9"/>
      <c r="G45" s="9" t="s">
        <v>81</v>
      </c>
      <c r="H45" s="9"/>
      <c r="I45" s="9"/>
      <c r="J45" s="9"/>
      <c r="K45">
        <v>70</v>
      </c>
      <c r="N45">
        <v>15</v>
      </c>
      <c r="O45" s="217">
        <v>15</v>
      </c>
      <c r="S45">
        <v>15</v>
      </c>
      <c r="Z45">
        <v>15</v>
      </c>
      <c r="AF45" s="29">
        <f t="shared" si="2"/>
        <v>130</v>
      </c>
    </row>
    <row r="46" spans="1:32" x14ac:dyDescent="0.3">
      <c r="A46" s="104" t="s">
        <v>792</v>
      </c>
      <c r="B46" s="104">
        <v>26</v>
      </c>
      <c r="C46" s="104" t="s">
        <v>40</v>
      </c>
      <c r="D46" s="55">
        <v>3</v>
      </c>
      <c r="E46" s="9"/>
      <c r="F46" s="9"/>
      <c r="G46" s="9"/>
      <c r="H46" s="9"/>
      <c r="I46" s="9"/>
      <c r="J46" s="9"/>
      <c r="K46">
        <v>80</v>
      </c>
      <c r="L46">
        <v>10</v>
      </c>
      <c r="N46">
        <v>15</v>
      </c>
      <c r="O46" s="217">
        <v>15</v>
      </c>
      <c r="AF46" s="29">
        <f t="shared" si="2"/>
        <v>120</v>
      </c>
    </row>
    <row r="47" spans="1:32" x14ac:dyDescent="0.3">
      <c r="A47" s="104" t="s">
        <v>132</v>
      </c>
      <c r="B47" s="104">
        <v>41</v>
      </c>
      <c r="C47" s="104" t="s">
        <v>53</v>
      </c>
      <c r="D47" s="55">
        <v>3</v>
      </c>
      <c r="E47" s="9">
        <v>10</v>
      </c>
      <c r="F47" s="9"/>
      <c r="G47" s="9">
        <v>10</v>
      </c>
      <c r="H47" s="9"/>
      <c r="I47" s="9"/>
      <c r="J47" s="9">
        <v>5</v>
      </c>
      <c r="K47">
        <v>20</v>
      </c>
      <c r="L47">
        <v>10</v>
      </c>
      <c r="N47">
        <v>15</v>
      </c>
      <c r="O47" s="217">
        <v>15</v>
      </c>
      <c r="S47">
        <v>15</v>
      </c>
      <c r="U47">
        <v>15</v>
      </c>
      <c r="AF47" s="29">
        <f t="shared" si="2"/>
        <v>115</v>
      </c>
    </row>
    <row r="48" spans="1:32" x14ac:dyDescent="0.3">
      <c r="A48" s="104" t="s">
        <v>132</v>
      </c>
      <c r="B48" s="104">
        <v>45</v>
      </c>
      <c r="C48" s="104" t="s">
        <v>67</v>
      </c>
      <c r="D48" s="119">
        <v>3</v>
      </c>
      <c r="E48" s="125">
        <v>10</v>
      </c>
      <c r="F48" s="9"/>
      <c r="G48" s="9">
        <v>10</v>
      </c>
      <c r="H48" s="9"/>
      <c r="I48" s="9"/>
      <c r="J48" s="9"/>
      <c r="K48">
        <v>20</v>
      </c>
      <c r="N48">
        <v>15</v>
      </c>
      <c r="O48" s="217">
        <v>15</v>
      </c>
      <c r="S48">
        <v>15</v>
      </c>
      <c r="AF48" s="29">
        <f t="shared" si="2"/>
        <v>85</v>
      </c>
    </row>
    <row r="49" spans="1:32" x14ac:dyDescent="0.3">
      <c r="A49" s="104" t="s">
        <v>792</v>
      </c>
      <c r="B49" s="104">
        <v>25</v>
      </c>
      <c r="C49" s="104" t="s">
        <v>80</v>
      </c>
      <c r="D49" s="119">
        <v>3</v>
      </c>
      <c r="E49" s="125"/>
      <c r="F49" s="9"/>
      <c r="G49" s="9" t="s">
        <v>81</v>
      </c>
      <c r="H49" s="9"/>
      <c r="I49" s="9"/>
      <c r="J49" s="9"/>
      <c r="K49">
        <v>20</v>
      </c>
      <c r="L49">
        <v>10</v>
      </c>
      <c r="N49">
        <v>15</v>
      </c>
      <c r="O49" s="217">
        <v>15</v>
      </c>
      <c r="U49">
        <v>15</v>
      </c>
      <c r="AF49" s="29">
        <f t="shared" si="2"/>
        <v>75</v>
      </c>
    </row>
    <row r="50" spans="1:32" x14ac:dyDescent="0.3">
      <c r="A50" s="104" t="s">
        <v>792</v>
      </c>
      <c r="B50" s="104">
        <v>25</v>
      </c>
      <c r="C50" s="104" t="s">
        <v>37</v>
      </c>
      <c r="D50" s="119">
        <v>3</v>
      </c>
      <c r="E50" s="125"/>
      <c r="F50" s="9"/>
      <c r="G50" s="9"/>
      <c r="H50" s="9"/>
      <c r="I50" s="9"/>
      <c r="J50" s="9">
        <v>5</v>
      </c>
      <c r="K50">
        <v>50</v>
      </c>
      <c r="O50" s="217"/>
      <c r="AF50" s="29">
        <f t="shared" si="2"/>
        <v>55</v>
      </c>
    </row>
    <row r="51" spans="1:32" x14ac:dyDescent="0.3">
      <c r="A51" s="104" t="s">
        <v>104</v>
      </c>
      <c r="B51" s="104">
        <v>14</v>
      </c>
      <c r="C51" s="104" t="s">
        <v>12</v>
      </c>
      <c r="D51" s="119">
        <v>3</v>
      </c>
      <c r="E51" s="125">
        <v>10</v>
      </c>
      <c r="F51" s="9"/>
      <c r="G51" s="9"/>
      <c r="H51" s="9"/>
      <c r="I51" s="9">
        <v>10</v>
      </c>
      <c r="J51" s="9">
        <v>5</v>
      </c>
      <c r="N51">
        <v>15</v>
      </c>
      <c r="O51" s="217"/>
      <c r="AF51" s="29">
        <f t="shared" si="2"/>
        <v>40</v>
      </c>
    </row>
    <row r="52" spans="1:32" x14ac:dyDescent="0.3">
      <c r="A52" s="104"/>
      <c r="B52" s="104"/>
      <c r="C52" s="104"/>
      <c r="D52" s="119"/>
      <c r="E52" s="125"/>
      <c r="F52" s="9"/>
      <c r="G52" s="9"/>
      <c r="H52" s="9"/>
      <c r="I52" s="9"/>
      <c r="J52" s="9"/>
      <c r="O52" s="217"/>
      <c r="AF52" s="29">
        <f t="shared" si="2"/>
        <v>0</v>
      </c>
    </row>
    <row r="53" spans="1:32" x14ac:dyDescent="0.3">
      <c r="A53" s="104" t="s">
        <v>792</v>
      </c>
      <c r="B53" s="104">
        <v>22</v>
      </c>
      <c r="C53" s="104" t="s">
        <v>2647</v>
      </c>
      <c r="D53" s="119">
        <v>2</v>
      </c>
      <c r="E53" s="125"/>
      <c r="F53" s="9"/>
      <c r="G53" s="9"/>
      <c r="H53" s="9"/>
      <c r="I53" s="9"/>
      <c r="J53" s="9"/>
      <c r="K53">
        <v>130</v>
      </c>
      <c r="O53" s="217"/>
      <c r="AF53" s="29">
        <f t="shared" si="2"/>
        <v>130</v>
      </c>
    </row>
    <row r="54" spans="1:32" x14ac:dyDescent="0.3">
      <c r="A54" s="104" t="s">
        <v>104</v>
      </c>
      <c r="B54" s="104">
        <v>14</v>
      </c>
      <c r="C54" s="104" t="s">
        <v>14</v>
      </c>
      <c r="D54" s="55">
        <v>2</v>
      </c>
      <c r="E54" s="9"/>
      <c r="F54" s="9"/>
      <c r="G54" s="9"/>
      <c r="H54" s="9"/>
      <c r="I54" s="9"/>
      <c r="J54" s="9"/>
      <c r="K54">
        <v>80</v>
      </c>
      <c r="O54" s="217"/>
      <c r="W54">
        <v>5</v>
      </c>
      <c r="AF54" s="29">
        <f t="shared" si="2"/>
        <v>85</v>
      </c>
    </row>
    <row r="55" spans="1:32" x14ac:dyDescent="0.3">
      <c r="A55" s="104" t="s">
        <v>792</v>
      </c>
      <c r="B55" s="104">
        <v>27</v>
      </c>
      <c r="C55" s="104" t="s">
        <v>47</v>
      </c>
      <c r="D55" s="119">
        <v>2</v>
      </c>
      <c r="E55" s="9"/>
      <c r="F55" s="9"/>
      <c r="G55" s="9"/>
      <c r="H55" s="9"/>
      <c r="I55" s="9"/>
      <c r="J55" s="9" t="s">
        <v>81</v>
      </c>
      <c r="K55">
        <v>30</v>
      </c>
      <c r="N55">
        <v>15</v>
      </c>
      <c r="O55" s="217">
        <v>15</v>
      </c>
      <c r="S55">
        <v>15</v>
      </c>
      <c r="AF55" s="29">
        <f t="shared" si="2"/>
        <v>75</v>
      </c>
    </row>
    <row r="56" spans="1:32" x14ac:dyDescent="0.3">
      <c r="A56" s="104" t="s">
        <v>132</v>
      </c>
      <c r="B56" s="104">
        <v>41</v>
      </c>
      <c r="C56" s="104" t="s">
        <v>51</v>
      </c>
      <c r="D56" s="119">
        <v>2</v>
      </c>
      <c r="E56" s="9"/>
      <c r="F56" s="9"/>
      <c r="G56" s="9"/>
      <c r="H56" s="9"/>
      <c r="I56" s="9"/>
      <c r="J56" s="9"/>
      <c r="K56">
        <v>20</v>
      </c>
      <c r="L56">
        <v>10</v>
      </c>
      <c r="N56">
        <v>15</v>
      </c>
      <c r="O56" s="217">
        <v>15</v>
      </c>
      <c r="U56">
        <v>15</v>
      </c>
      <c r="AF56" s="29">
        <f t="shared" si="2"/>
        <v>75</v>
      </c>
    </row>
    <row r="57" spans="1:32" x14ac:dyDescent="0.3">
      <c r="A57" s="104" t="s">
        <v>132</v>
      </c>
      <c r="B57" s="104">
        <v>42</v>
      </c>
      <c r="C57" s="104" t="s">
        <v>84</v>
      </c>
      <c r="D57" s="119">
        <v>2</v>
      </c>
      <c r="E57" s="9"/>
      <c r="F57" s="9"/>
      <c r="G57" s="9"/>
      <c r="H57" s="9"/>
      <c r="I57" s="9"/>
      <c r="J57" s="9"/>
      <c r="K57">
        <v>60</v>
      </c>
      <c r="N57">
        <v>15</v>
      </c>
      <c r="O57" s="217"/>
      <c r="AF57" s="29">
        <f t="shared" si="2"/>
        <v>75</v>
      </c>
    </row>
    <row r="58" spans="1:32" x14ac:dyDescent="0.3">
      <c r="A58" s="104" t="s">
        <v>792</v>
      </c>
      <c r="B58" s="104">
        <v>26</v>
      </c>
      <c r="C58" s="104" t="s">
        <v>41</v>
      </c>
      <c r="D58" s="119">
        <v>2</v>
      </c>
      <c r="E58" s="9">
        <v>10</v>
      </c>
      <c r="F58" s="9"/>
      <c r="G58" s="9">
        <v>10</v>
      </c>
      <c r="H58" s="9"/>
      <c r="I58" s="9"/>
      <c r="J58" s="9"/>
      <c r="N58">
        <v>15</v>
      </c>
      <c r="O58" s="217">
        <v>15</v>
      </c>
      <c r="U58">
        <v>15</v>
      </c>
      <c r="AF58" s="29">
        <f t="shared" si="2"/>
        <v>65</v>
      </c>
    </row>
    <row r="59" spans="1:32" x14ac:dyDescent="0.3">
      <c r="A59" s="104" t="s">
        <v>792</v>
      </c>
      <c r="B59" s="104">
        <v>27</v>
      </c>
      <c r="C59" s="104" t="s">
        <v>48</v>
      </c>
      <c r="D59" s="119">
        <v>2</v>
      </c>
      <c r="E59" s="9">
        <v>10</v>
      </c>
      <c r="F59" s="9"/>
      <c r="G59" s="9">
        <v>10</v>
      </c>
      <c r="H59" s="9"/>
      <c r="I59" s="9"/>
      <c r="J59" s="9">
        <v>5</v>
      </c>
      <c r="N59">
        <v>15</v>
      </c>
      <c r="O59" s="217">
        <v>15</v>
      </c>
      <c r="AF59" s="29">
        <f t="shared" si="2"/>
        <v>55</v>
      </c>
    </row>
    <row r="60" spans="1:32" x14ac:dyDescent="0.3">
      <c r="A60" s="104" t="s">
        <v>792</v>
      </c>
      <c r="B60" s="104">
        <v>21</v>
      </c>
      <c r="C60" s="104" t="s">
        <v>24</v>
      </c>
      <c r="D60" s="55">
        <v>2</v>
      </c>
      <c r="E60" s="55">
        <v>10</v>
      </c>
      <c r="F60" s="9"/>
      <c r="G60" s="9"/>
      <c r="H60" s="9"/>
      <c r="I60" s="9"/>
      <c r="J60" s="9"/>
      <c r="K60">
        <v>10</v>
      </c>
      <c r="N60">
        <v>15</v>
      </c>
      <c r="O60" s="217">
        <v>15</v>
      </c>
      <c r="AF60" s="29">
        <f t="shared" si="2"/>
        <v>50</v>
      </c>
    </row>
    <row r="61" spans="1:32" x14ac:dyDescent="0.3">
      <c r="A61" s="104" t="s">
        <v>132</v>
      </c>
      <c r="B61" s="104">
        <v>46</v>
      </c>
      <c r="C61" s="104" t="s">
        <v>72</v>
      </c>
      <c r="D61" s="119">
        <v>2</v>
      </c>
      <c r="E61" s="9">
        <v>10</v>
      </c>
      <c r="F61" s="9"/>
      <c r="G61" s="9" t="s">
        <v>81</v>
      </c>
      <c r="H61" s="9"/>
      <c r="I61" s="9"/>
      <c r="J61" s="9"/>
      <c r="K61">
        <v>10</v>
      </c>
      <c r="N61">
        <v>15</v>
      </c>
      <c r="O61" s="217"/>
      <c r="U61">
        <v>15</v>
      </c>
      <c r="AF61" s="29">
        <f t="shared" si="2"/>
        <v>50</v>
      </c>
    </row>
    <row r="62" spans="1:32" x14ac:dyDescent="0.3">
      <c r="A62" s="104" t="s">
        <v>792</v>
      </c>
      <c r="B62" s="104">
        <v>24</v>
      </c>
      <c r="C62" s="104" t="s">
        <v>34</v>
      </c>
      <c r="D62" s="119">
        <v>2</v>
      </c>
      <c r="E62" s="9"/>
      <c r="F62" s="9"/>
      <c r="G62" s="9"/>
      <c r="H62" s="9"/>
      <c r="I62" s="9"/>
      <c r="J62" s="9"/>
      <c r="K62">
        <v>30</v>
      </c>
      <c r="N62">
        <v>15</v>
      </c>
      <c r="O62" s="217"/>
      <c r="AF62" s="29">
        <f t="shared" si="2"/>
        <v>45</v>
      </c>
    </row>
    <row r="63" spans="1:32" x14ac:dyDescent="0.3">
      <c r="A63" s="104" t="s">
        <v>792</v>
      </c>
      <c r="B63" s="104">
        <v>25</v>
      </c>
      <c r="C63" s="104" t="s">
        <v>38</v>
      </c>
      <c r="D63" s="119">
        <v>2</v>
      </c>
      <c r="E63" s="9">
        <v>10</v>
      </c>
      <c r="F63" s="9"/>
      <c r="G63" s="9">
        <v>10</v>
      </c>
      <c r="H63" s="9"/>
      <c r="I63" s="9"/>
      <c r="J63" s="9"/>
      <c r="K63">
        <v>10</v>
      </c>
      <c r="N63">
        <v>15</v>
      </c>
      <c r="O63" s="217"/>
      <c r="AF63" s="29">
        <f t="shared" si="2"/>
        <v>45</v>
      </c>
    </row>
    <row r="64" spans="1:32" x14ac:dyDescent="0.3">
      <c r="A64" s="104" t="s">
        <v>132</v>
      </c>
      <c r="B64" s="104">
        <v>42</v>
      </c>
      <c r="C64" s="104" t="s">
        <v>54</v>
      </c>
      <c r="D64" s="119">
        <v>2</v>
      </c>
      <c r="E64" s="9">
        <v>10</v>
      </c>
      <c r="F64" s="9"/>
      <c r="G64" s="9">
        <v>10</v>
      </c>
      <c r="H64" s="9"/>
      <c r="I64" s="9"/>
      <c r="J64" s="9"/>
      <c r="K64">
        <v>10</v>
      </c>
      <c r="N64">
        <v>15</v>
      </c>
      <c r="O64" s="217"/>
      <c r="AF64" s="29">
        <f t="shared" si="2"/>
        <v>45</v>
      </c>
    </row>
    <row r="65" spans="1:32" x14ac:dyDescent="0.3">
      <c r="A65" s="104" t="s">
        <v>132</v>
      </c>
      <c r="B65" s="104">
        <v>46</v>
      </c>
      <c r="C65" s="104" t="s">
        <v>71</v>
      </c>
      <c r="D65" s="119">
        <v>2</v>
      </c>
      <c r="E65" s="9"/>
      <c r="F65" s="9"/>
      <c r="G65" s="9">
        <v>10</v>
      </c>
      <c r="H65" s="9"/>
      <c r="I65" s="9"/>
      <c r="J65" s="9"/>
      <c r="N65">
        <v>15</v>
      </c>
      <c r="O65" s="217">
        <v>15</v>
      </c>
      <c r="AF65" s="29">
        <f t="shared" si="2"/>
        <v>40</v>
      </c>
    </row>
    <row r="66" spans="1:32" x14ac:dyDescent="0.3">
      <c r="A66" s="104" t="s">
        <v>104</v>
      </c>
      <c r="B66" s="104">
        <v>12</v>
      </c>
      <c r="C66" s="104" t="s">
        <v>10</v>
      </c>
      <c r="D66" s="55">
        <v>2</v>
      </c>
      <c r="E66" s="9"/>
      <c r="F66" s="9"/>
      <c r="G66" s="9">
        <v>10</v>
      </c>
      <c r="H66" s="9"/>
      <c r="I66" s="9"/>
      <c r="J66" s="9"/>
      <c r="K66">
        <v>10</v>
      </c>
      <c r="O66" s="217"/>
      <c r="U66">
        <v>15</v>
      </c>
      <c r="AF66" s="29">
        <f t="shared" si="2"/>
        <v>35</v>
      </c>
    </row>
    <row r="67" spans="1:32" x14ac:dyDescent="0.3">
      <c r="A67" s="104" t="s">
        <v>792</v>
      </c>
      <c r="B67" s="104">
        <v>22</v>
      </c>
      <c r="C67" s="104" t="s">
        <v>26</v>
      </c>
      <c r="D67" s="119">
        <v>2</v>
      </c>
      <c r="E67" s="9"/>
      <c r="F67" s="9"/>
      <c r="G67" s="9"/>
      <c r="H67" s="9"/>
      <c r="I67" s="9"/>
      <c r="J67" s="9"/>
      <c r="K67">
        <v>20</v>
      </c>
      <c r="N67">
        <v>15</v>
      </c>
      <c r="O67" s="217"/>
      <c r="AF67" s="29">
        <f t="shared" si="2"/>
        <v>35</v>
      </c>
    </row>
    <row r="68" spans="1:32" x14ac:dyDescent="0.3">
      <c r="A68" s="104" t="s">
        <v>792</v>
      </c>
      <c r="B68" s="104">
        <v>27</v>
      </c>
      <c r="C68" s="104" t="s">
        <v>45</v>
      </c>
      <c r="D68" s="119">
        <v>2</v>
      </c>
      <c r="E68" s="9"/>
      <c r="F68" s="9"/>
      <c r="G68" s="9"/>
      <c r="H68" s="9"/>
      <c r="I68" s="9"/>
      <c r="J68" s="9">
        <v>5</v>
      </c>
      <c r="N68">
        <v>15</v>
      </c>
      <c r="O68" s="217"/>
      <c r="AF68" s="29">
        <f t="shared" si="2"/>
        <v>20</v>
      </c>
    </row>
    <row r="69" spans="1:32" x14ac:dyDescent="0.3">
      <c r="A69" s="104" t="s">
        <v>132</v>
      </c>
      <c r="B69" s="104">
        <v>42</v>
      </c>
      <c r="C69" s="104" t="s">
        <v>56</v>
      </c>
      <c r="D69" s="119">
        <v>2</v>
      </c>
      <c r="E69" s="9"/>
      <c r="F69" s="9"/>
      <c r="G69" s="9"/>
      <c r="H69" s="9"/>
      <c r="I69" s="9"/>
      <c r="J69" s="9">
        <v>5</v>
      </c>
      <c r="K69">
        <v>10</v>
      </c>
      <c r="O69" s="217"/>
      <c r="W69">
        <v>5</v>
      </c>
      <c r="AF69" s="29">
        <f t="shared" si="2"/>
        <v>20</v>
      </c>
    </row>
    <row r="70" spans="1:32" x14ac:dyDescent="0.3">
      <c r="A70" s="104" t="s">
        <v>104</v>
      </c>
      <c r="B70" s="104">
        <v>18</v>
      </c>
      <c r="C70" s="104" t="s">
        <v>15</v>
      </c>
      <c r="D70" s="119">
        <v>2</v>
      </c>
      <c r="E70" s="9">
        <v>10</v>
      </c>
      <c r="F70" s="9"/>
      <c r="G70" s="9"/>
      <c r="H70" s="9"/>
      <c r="I70" s="9">
        <v>10</v>
      </c>
      <c r="J70" s="9">
        <v>5</v>
      </c>
      <c r="K70">
        <v>10</v>
      </c>
      <c r="N70">
        <v>15</v>
      </c>
      <c r="O70" s="217">
        <v>15</v>
      </c>
    </row>
    <row r="71" spans="1:32" x14ac:dyDescent="0.3">
      <c r="A71" s="104"/>
      <c r="B71" s="104"/>
      <c r="C71" s="104"/>
      <c r="D71" s="119"/>
      <c r="E71" s="9"/>
      <c r="F71" s="9"/>
      <c r="G71" s="9"/>
      <c r="H71" s="9"/>
      <c r="I71" s="9"/>
      <c r="J71" s="9"/>
      <c r="O71" s="217"/>
    </row>
    <row r="72" spans="1:32" x14ac:dyDescent="0.3">
      <c r="A72" s="104" t="s">
        <v>792</v>
      </c>
      <c r="B72" s="104">
        <v>23</v>
      </c>
      <c r="C72" s="104" t="s">
        <v>29</v>
      </c>
      <c r="D72" s="119">
        <v>1</v>
      </c>
      <c r="E72" s="9"/>
      <c r="F72" s="9"/>
      <c r="G72" s="9"/>
      <c r="H72" s="9"/>
      <c r="I72" s="9"/>
      <c r="J72" s="9"/>
      <c r="K72">
        <v>50</v>
      </c>
      <c r="L72">
        <v>10</v>
      </c>
      <c r="N72">
        <v>15</v>
      </c>
      <c r="O72" s="217">
        <v>15</v>
      </c>
      <c r="AF72" s="29">
        <f t="shared" ref="AF72:AF91" si="3">SUM(E72:AE72)</f>
        <v>90</v>
      </c>
    </row>
    <row r="73" spans="1:32" x14ac:dyDescent="0.3">
      <c r="A73" s="133" t="s">
        <v>792</v>
      </c>
      <c r="B73" s="133">
        <v>21</v>
      </c>
      <c r="C73" s="133" t="s">
        <v>1284</v>
      </c>
      <c r="D73" s="137">
        <v>1</v>
      </c>
      <c r="E73" s="137">
        <v>10</v>
      </c>
      <c r="F73" s="134"/>
      <c r="G73" s="134"/>
      <c r="H73" s="134"/>
      <c r="I73" s="134"/>
      <c r="J73" s="134"/>
      <c r="K73" s="138"/>
      <c r="L73" s="138">
        <v>10</v>
      </c>
      <c r="M73" s="138"/>
      <c r="N73" s="138">
        <v>15</v>
      </c>
      <c r="O73" s="279">
        <v>15</v>
      </c>
      <c r="P73" s="138"/>
      <c r="Q73" s="138"/>
      <c r="R73" s="138"/>
      <c r="S73" s="138">
        <v>15</v>
      </c>
      <c r="T73" s="138"/>
      <c r="U73" s="138">
        <v>15</v>
      </c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9">
        <f t="shared" si="3"/>
        <v>80</v>
      </c>
    </row>
    <row r="74" spans="1:32" x14ac:dyDescent="0.3">
      <c r="A74" s="104" t="s">
        <v>132</v>
      </c>
      <c r="B74" s="104">
        <v>42</v>
      </c>
      <c r="C74" s="104" t="s">
        <v>82</v>
      </c>
      <c r="D74" s="119">
        <v>1</v>
      </c>
      <c r="E74" s="9"/>
      <c r="F74" s="9"/>
      <c r="G74" s="9"/>
      <c r="H74" s="9"/>
      <c r="I74" s="9"/>
      <c r="J74" s="9"/>
      <c r="K74">
        <v>40</v>
      </c>
      <c r="N74">
        <v>15</v>
      </c>
      <c r="O74" s="217">
        <v>15</v>
      </c>
      <c r="AF74" s="29">
        <f t="shared" si="3"/>
        <v>70</v>
      </c>
    </row>
    <row r="75" spans="1:32" x14ac:dyDescent="0.3">
      <c r="A75" s="133" t="s">
        <v>132</v>
      </c>
      <c r="B75" s="133">
        <v>43</v>
      </c>
      <c r="C75" s="133" t="s">
        <v>58</v>
      </c>
      <c r="D75" s="140">
        <v>1</v>
      </c>
      <c r="E75" s="134"/>
      <c r="F75" s="134"/>
      <c r="G75" s="134"/>
      <c r="H75" s="134"/>
      <c r="I75" s="134"/>
      <c r="J75" s="134"/>
      <c r="K75" s="138">
        <v>40</v>
      </c>
      <c r="L75" s="138"/>
      <c r="M75" s="138"/>
      <c r="N75" s="138">
        <v>15</v>
      </c>
      <c r="O75" s="279">
        <v>15</v>
      </c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9">
        <f t="shared" si="3"/>
        <v>70</v>
      </c>
    </row>
    <row r="76" spans="1:32" x14ac:dyDescent="0.3">
      <c r="A76" s="104" t="s">
        <v>104</v>
      </c>
      <c r="B76" s="104">
        <v>18</v>
      </c>
      <c r="C76" s="104" t="s">
        <v>19</v>
      </c>
      <c r="D76" s="119">
        <v>1</v>
      </c>
      <c r="E76" s="9"/>
      <c r="F76" s="9"/>
      <c r="G76" s="9" t="s">
        <v>81</v>
      </c>
      <c r="H76" s="9"/>
      <c r="I76" s="9"/>
      <c r="J76" s="9" t="s">
        <v>81</v>
      </c>
      <c r="K76">
        <v>30</v>
      </c>
      <c r="N76">
        <v>15</v>
      </c>
      <c r="O76" s="217">
        <v>15</v>
      </c>
      <c r="W76">
        <v>5</v>
      </c>
      <c r="AF76" s="29">
        <f t="shared" si="3"/>
        <v>65</v>
      </c>
    </row>
    <row r="77" spans="1:32" x14ac:dyDescent="0.3">
      <c r="A77" s="104" t="s">
        <v>792</v>
      </c>
      <c r="B77" s="104">
        <v>23</v>
      </c>
      <c r="C77" s="104" t="s">
        <v>32</v>
      </c>
      <c r="D77" s="119">
        <v>1</v>
      </c>
      <c r="E77" s="9">
        <v>10</v>
      </c>
      <c r="F77" s="9"/>
      <c r="G77" s="9"/>
      <c r="H77" s="9"/>
      <c r="I77" s="9"/>
      <c r="J77" s="9"/>
      <c r="K77">
        <v>10</v>
      </c>
      <c r="N77">
        <v>15</v>
      </c>
      <c r="O77" s="217">
        <v>15</v>
      </c>
      <c r="S77">
        <v>15</v>
      </c>
      <c r="AF77" s="29">
        <f t="shared" si="3"/>
        <v>65</v>
      </c>
    </row>
    <row r="78" spans="1:32" x14ac:dyDescent="0.3">
      <c r="A78" s="104" t="s">
        <v>132</v>
      </c>
      <c r="B78" s="104">
        <v>44</v>
      </c>
      <c r="C78" s="104" t="s">
        <v>63</v>
      </c>
      <c r="D78" s="55">
        <v>1</v>
      </c>
      <c r="E78" s="9"/>
      <c r="F78" s="9"/>
      <c r="G78" s="9"/>
      <c r="H78" s="9"/>
      <c r="I78" s="9"/>
      <c r="J78" s="9"/>
      <c r="K78">
        <v>20</v>
      </c>
      <c r="N78">
        <v>15</v>
      </c>
      <c r="O78" s="217">
        <v>15</v>
      </c>
      <c r="U78">
        <v>15</v>
      </c>
      <c r="AF78" s="29">
        <f t="shared" si="3"/>
        <v>65</v>
      </c>
    </row>
    <row r="79" spans="1:32" x14ac:dyDescent="0.3">
      <c r="A79" s="104" t="s">
        <v>132</v>
      </c>
      <c r="B79" s="104">
        <v>45</v>
      </c>
      <c r="C79" s="104" t="s">
        <v>68</v>
      </c>
      <c r="D79" s="119">
        <v>1</v>
      </c>
      <c r="E79" s="9" t="s">
        <v>81</v>
      </c>
      <c r="F79" s="9"/>
      <c r="G79" s="9"/>
      <c r="H79" s="9"/>
      <c r="I79" s="9"/>
      <c r="J79" s="9"/>
      <c r="K79">
        <v>20</v>
      </c>
      <c r="N79">
        <v>15</v>
      </c>
      <c r="O79" s="217"/>
      <c r="S79">
        <v>15</v>
      </c>
      <c r="U79">
        <v>15</v>
      </c>
      <c r="AF79" s="29">
        <f t="shared" si="3"/>
        <v>65</v>
      </c>
    </row>
    <row r="80" spans="1:32" x14ac:dyDescent="0.3">
      <c r="A80" s="104" t="s">
        <v>104</v>
      </c>
      <c r="B80" s="104">
        <v>11</v>
      </c>
      <c r="C80" s="104" t="s">
        <v>6</v>
      </c>
      <c r="D80" s="119">
        <v>1</v>
      </c>
      <c r="E80" s="9">
        <v>10</v>
      </c>
      <c r="F80" s="9"/>
      <c r="G80" s="9">
        <v>10</v>
      </c>
      <c r="H80" s="9"/>
      <c r="I80" s="9"/>
      <c r="J80" s="9"/>
      <c r="K80">
        <v>10</v>
      </c>
      <c r="N80">
        <v>15</v>
      </c>
      <c r="O80" s="217"/>
      <c r="U80">
        <v>15</v>
      </c>
      <c r="AF80" s="29">
        <f t="shared" si="3"/>
        <v>60</v>
      </c>
    </row>
    <row r="81" spans="1:32" x14ac:dyDescent="0.3">
      <c r="A81" s="104" t="s">
        <v>132</v>
      </c>
      <c r="B81" s="104">
        <v>41</v>
      </c>
      <c r="C81" s="104" t="s">
        <v>50</v>
      </c>
      <c r="D81" s="119">
        <v>1</v>
      </c>
      <c r="E81" s="9"/>
      <c r="F81" s="9"/>
      <c r="G81" s="9"/>
      <c r="H81" s="9"/>
      <c r="I81" s="9"/>
      <c r="J81" s="9"/>
      <c r="K81">
        <v>50</v>
      </c>
      <c r="O81" s="217"/>
      <c r="AF81" s="29">
        <f t="shared" si="3"/>
        <v>50</v>
      </c>
    </row>
    <row r="82" spans="1:32" x14ac:dyDescent="0.3">
      <c r="A82" s="104" t="s">
        <v>792</v>
      </c>
      <c r="B82" s="104">
        <v>21</v>
      </c>
      <c r="C82" s="104" t="s">
        <v>22</v>
      </c>
      <c r="D82" s="119">
        <v>1</v>
      </c>
      <c r="E82" s="55"/>
      <c r="F82" s="9"/>
      <c r="G82" s="9"/>
      <c r="H82" s="9"/>
      <c r="I82" s="9"/>
      <c r="J82" s="9">
        <v>5</v>
      </c>
      <c r="K82">
        <v>20</v>
      </c>
      <c r="N82">
        <v>15</v>
      </c>
      <c r="O82" s="217"/>
      <c r="AF82" s="29">
        <f t="shared" si="3"/>
        <v>40</v>
      </c>
    </row>
    <row r="83" spans="1:32" x14ac:dyDescent="0.3">
      <c r="A83" s="104" t="s">
        <v>792</v>
      </c>
      <c r="B83" s="104">
        <v>21</v>
      </c>
      <c r="C83" s="104" t="s">
        <v>39</v>
      </c>
      <c r="D83" s="55">
        <v>1</v>
      </c>
      <c r="E83" s="55"/>
      <c r="F83" s="9"/>
      <c r="G83" s="9"/>
      <c r="H83" s="9"/>
      <c r="I83" s="9"/>
      <c r="J83" s="9"/>
      <c r="K83">
        <v>10</v>
      </c>
      <c r="N83">
        <v>15</v>
      </c>
      <c r="O83" s="217">
        <v>15</v>
      </c>
      <c r="AF83" s="29">
        <f t="shared" si="3"/>
        <v>40</v>
      </c>
    </row>
    <row r="84" spans="1:32" x14ac:dyDescent="0.3">
      <c r="A84" s="104" t="s">
        <v>792</v>
      </c>
      <c r="B84" s="104">
        <v>26</v>
      </c>
      <c r="C84" s="104" t="s">
        <v>42</v>
      </c>
      <c r="D84" s="119">
        <v>1</v>
      </c>
      <c r="E84" s="9"/>
      <c r="F84" s="9"/>
      <c r="G84" s="9"/>
      <c r="H84" s="9"/>
      <c r="I84" s="9"/>
      <c r="J84" s="9">
        <v>5</v>
      </c>
      <c r="K84">
        <v>20</v>
      </c>
      <c r="N84">
        <v>15</v>
      </c>
      <c r="O84" s="217"/>
      <c r="AF84" s="29">
        <f t="shared" si="3"/>
        <v>40</v>
      </c>
    </row>
    <row r="85" spans="1:32" x14ac:dyDescent="0.3">
      <c r="A85" s="104" t="s">
        <v>132</v>
      </c>
      <c r="B85" s="104">
        <v>41</v>
      </c>
      <c r="C85" s="104" t="s">
        <v>49</v>
      </c>
      <c r="D85" s="119">
        <v>1</v>
      </c>
      <c r="E85" s="55"/>
      <c r="F85" s="9"/>
      <c r="G85" s="9"/>
      <c r="H85" s="9"/>
      <c r="I85" s="9"/>
      <c r="J85" s="9"/>
      <c r="K85">
        <v>10</v>
      </c>
      <c r="N85">
        <v>15</v>
      </c>
      <c r="O85" s="217">
        <v>15</v>
      </c>
      <c r="AF85" s="29">
        <f t="shared" si="3"/>
        <v>40</v>
      </c>
    </row>
    <row r="86" spans="1:32" x14ac:dyDescent="0.3">
      <c r="A86" s="104" t="s">
        <v>132</v>
      </c>
      <c r="B86" s="104">
        <v>44</v>
      </c>
      <c r="C86" s="104" t="s">
        <v>65</v>
      </c>
      <c r="D86" s="119">
        <v>1</v>
      </c>
      <c r="E86" s="9"/>
      <c r="F86" s="9"/>
      <c r="G86" s="9"/>
      <c r="H86" s="9"/>
      <c r="I86" s="9"/>
      <c r="J86" s="9">
        <v>5</v>
      </c>
      <c r="K86">
        <v>10</v>
      </c>
      <c r="L86">
        <v>10</v>
      </c>
      <c r="N86">
        <v>15</v>
      </c>
      <c r="O86" s="217"/>
      <c r="AF86" s="29">
        <f t="shared" si="3"/>
        <v>40</v>
      </c>
    </row>
    <row r="87" spans="1:32" x14ac:dyDescent="0.3">
      <c r="A87" s="104" t="s">
        <v>104</v>
      </c>
      <c r="B87" s="104">
        <v>14</v>
      </c>
      <c r="C87" s="104" t="s">
        <v>78</v>
      </c>
      <c r="D87" s="119">
        <v>1</v>
      </c>
      <c r="E87" s="9"/>
      <c r="F87" s="9"/>
      <c r="G87" s="9"/>
      <c r="H87" s="9"/>
      <c r="I87" s="9"/>
      <c r="J87" s="9"/>
      <c r="K87">
        <v>20</v>
      </c>
      <c r="N87">
        <v>15</v>
      </c>
      <c r="O87" s="217"/>
      <c r="AF87" s="29">
        <f t="shared" si="3"/>
        <v>35</v>
      </c>
    </row>
    <row r="88" spans="1:32" x14ac:dyDescent="0.3">
      <c r="A88" s="6" t="s">
        <v>104</v>
      </c>
      <c r="B88" s="6">
        <v>14</v>
      </c>
      <c r="C88" s="6" t="s">
        <v>13</v>
      </c>
      <c r="D88" s="55">
        <v>1</v>
      </c>
      <c r="E88" s="9"/>
      <c r="F88" s="9"/>
      <c r="G88" s="9"/>
      <c r="H88" s="9"/>
      <c r="I88" s="9"/>
      <c r="J88" s="9">
        <v>5</v>
      </c>
      <c r="K88">
        <v>10</v>
      </c>
      <c r="N88">
        <v>15</v>
      </c>
      <c r="O88" s="217"/>
      <c r="AF88" s="29">
        <f t="shared" si="3"/>
        <v>30</v>
      </c>
    </row>
    <row r="89" spans="1:32" x14ac:dyDescent="0.3">
      <c r="A89" s="6" t="s">
        <v>792</v>
      </c>
      <c r="B89" s="6">
        <v>22</v>
      </c>
      <c r="C89" s="6" t="s">
        <v>28</v>
      </c>
      <c r="D89" s="55">
        <v>1</v>
      </c>
      <c r="E89" s="9"/>
      <c r="F89" s="9"/>
      <c r="G89" s="9"/>
      <c r="H89" s="9"/>
      <c r="I89" s="9"/>
      <c r="J89" s="9"/>
      <c r="K89">
        <v>30</v>
      </c>
      <c r="O89" s="217"/>
      <c r="AF89" s="29">
        <f t="shared" si="3"/>
        <v>30</v>
      </c>
    </row>
    <row r="90" spans="1:32" x14ac:dyDescent="0.3">
      <c r="A90" s="6" t="s">
        <v>792</v>
      </c>
      <c r="B90" s="6">
        <v>26</v>
      </c>
      <c r="C90" s="6" t="s">
        <v>43</v>
      </c>
      <c r="D90" s="119">
        <v>1</v>
      </c>
      <c r="E90" s="9"/>
      <c r="F90" s="9"/>
      <c r="G90" s="9"/>
      <c r="H90" s="9"/>
      <c r="I90" s="9"/>
      <c r="J90" s="9"/>
      <c r="K90">
        <v>30</v>
      </c>
      <c r="O90" s="217"/>
      <c r="AF90" s="29">
        <f t="shared" si="3"/>
        <v>30</v>
      </c>
    </row>
    <row r="91" spans="1:32" x14ac:dyDescent="0.3">
      <c r="A91" s="6" t="s">
        <v>104</v>
      </c>
      <c r="B91" s="6">
        <v>14</v>
      </c>
      <c r="C91" s="6" t="s">
        <v>83</v>
      </c>
      <c r="D91" s="119">
        <v>1</v>
      </c>
      <c r="E91" s="9"/>
      <c r="F91" s="9"/>
      <c r="G91" s="9"/>
      <c r="H91" s="9"/>
      <c r="I91" s="9" t="s">
        <v>81</v>
      </c>
      <c r="J91" s="9"/>
      <c r="K91">
        <v>10</v>
      </c>
      <c r="N91">
        <v>15</v>
      </c>
      <c r="O91" s="217"/>
      <c r="AF91" s="29">
        <f t="shared" si="3"/>
        <v>25</v>
      </c>
    </row>
    <row r="92" spans="1:32" x14ac:dyDescent="0.3">
      <c r="A92" s="6"/>
      <c r="B92" s="6"/>
      <c r="C92" s="6"/>
      <c r="D92" s="119"/>
      <c r="E92" s="9"/>
      <c r="F92" s="9"/>
      <c r="G92" s="9"/>
      <c r="H92" s="9"/>
      <c r="I92" s="9"/>
      <c r="J92" s="9"/>
      <c r="O92" s="217"/>
    </row>
    <row r="93" spans="1:32" x14ac:dyDescent="0.3">
      <c r="A93" s="6" t="s">
        <v>132</v>
      </c>
      <c r="B93" s="6">
        <v>45</v>
      </c>
      <c r="C93" s="6" t="s">
        <v>66</v>
      </c>
      <c r="D93" s="119">
        <v>0</v>
      </c>
      <c r="E93" s="9">
        <v>10</v>
      </c>
      <c r="F93" s="9"/>
      <c r="G93" s="9">
        <v>10</v>
      </c>
      <c r="H93" s="9"/>
      <c r="I93" s="9"/>
      <c r="J93" s="9"/>
      <c r="K93">
        <v>10</v>
      </c>
      <c r="N93">
        <v>15</v>
      </c>
      <c r="O93" s="217">
        <v>15</v>
      </c>
      <c r="AF93" s="29">
        <f t="shared" ref="AF93:AF104" si="4">SUM(E93:AE93)</f>
        <v>60</v>
      </c>
    </row>
    <row r="94" spans="1:32" x14ac:dyDescent="0.3">
      <c r="A94" s="135" t="s">
        <v>132</v>
      </c>
      <c r="B94" s="135">
        <v>44</v>
      </c>
      <c r="C94" s="135" t="s">
        <v>64</v>
      </c>
      <c r="D94" s="140">
        <v>0</v>
      </c>
      <c r="E94" s="134">
        <v>10</v>
      </c>
      <c r="F94" s="134"/>
      <c r="G94" s="134"/>
      <c r="H94" s="134"/>
      <c r="I94" s="134"/>
      <c r="J94" s="134"/>
      <c r="K94" s="138">
        <v>10</v>
      </c>
      <c r="L94" s="138"/>
      <c r="M94" s="138"/>
      <c r="N94" s="138">
        <v>15</v>
      </c>
      <c r="O94" s="279"/>
      <c r="P94" s="138"/>
      <c r="Q94" s="138"/>
      <c r="R94" s="138"/>
      <c r="S94" s="138"/>
      <c r="T94" s="138"/>
      <c r="U94" s="138">
        <v>15</v>
      </c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9">
        <f t="shared" si="4"/>
        <v>50</v>
      </c>
    </row>
    <row r="95" spans="1:32" x14ac:dyDescent="0.3">
      <c r="A95" s="6" t="s">
        <v>132</v>
      </c>
      <c r="B95" s="6">
        <v>44</v>
      </c>
      <c r="C95" s="6" t="s">
        <v>62</v>
      </c>
      <c r="D95" s="119">
        <v>0</v>
      </c>
      <c r="E95" s="9"/>
      <c r="F95" s="9"/>
      <c r="G95" s="9"/>
      <c r="H95" s="9"/>
      <c r="I95" s="9"/>
      <c r="J95" s="9"/>
      <c r="N95">
        <v>15</v>
      </c>
      <c r="O95" s="217"/>
      <c r="U95">
        <v>15</v>
      </c>
      <c r="AF95" s="29">
        <f t="shared" si="4"/>
        <v>30</v>
      </c>
    </row>
    <row r="96" spans="1:32" x14ac:dyDescent="0.3">
      <c r="A96" s="6" t="s">
        <v>132</v>
      </c>
      <c r="B96" s="6">
        <v>45</v>
      </c>
      <c r="C96" s="6" t="s">
        <v>70</v>
      </c>
      <c r="D96" s="55">
        <v>0</v>
      </c>
      <c r="E96" s="9"/>
      <c r="F96" s="9"/>
      <c r="G96" s="9"/>
      <c r="H96" s="9"/>
      <c r="I96" s="9"/>
      <c r="J96" s="9"/>
      <c r="K96">
        <v>10</v>
      </c>
      <c r="N96">
        <v>15</v>
      </c>
      <c r="O96" s="217"/>
      <c r="AF96" s="29">
        <f t="shared" si="4"/>
        <v>25</v>
      </c>
    </row>
    <row r="97" spans="1:32" x14ac:dyDescent="0.3">
      <c r="A97" s="135" t="s">
        <v>132</v>
      </c>
      <c r="B97" s="135">
        <v>43</v>
      </c>
      <c r="C97" s="135" t="s">
        <v>60</v>
      </c>
      <c r="D97" s="140">
        <v>0</v>
      </c>
      <c r="E97" s="134">
        <v>10</v>
      </c>
      <c r="F97" s="134"/>
      <c r="G97" s="134">
        <v>10</v>
      </c>
      <c r="H97" s="134"/>
      <c r="I97" s="134"/>
      <c r="J97" s="134"/>
      <c r="K97" s="138"/>
      <c r="L97" s="138"/>
      <c r="M97" s="138"/>
      <c r="N97" s="138"/>
      <c r="O97" s="279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9">
        <f t="shared" si="4"/>
        <v>20</v>
      </c>
    </row>
    <row r="98" spans="1:32" x14ac:dyDescent="0.3">
      <c r="A98" s="135" t="s">
        <v>792</v>
      </c>
      <c r="B98" s="135">
        <v>21</v>
      </c>
      <c r="C98" s="135" t="s">
        <v>23</v>
      </c>
      <c r="D98" s="140">
        <v>0</v>
      </c>
      <c r="E98" s="137"/>
      <c r="F98" s="134"/>
      <c r="G98" s="134"/>
      <c r="H98" s="134"/>
      <c r="I98" s="134"/>
      <c r="J98" s="134"/>
      <c r="K98" s="138"/>
      <c r="L98" s="138"/>
      <c r="M98" s="138"/>
      <c r="N98" s="138">
        <v>15</v>
      </c>
      <c r="O98" s="279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9">
        <f t="shared" si="4"/>
        <v>15</v>
      </c>
    </row>
    <row r="99" spans="1:32" x14ac:dyDescent="0.3">
      <c r="A99" s="6" t="s">
        <v>792</v>
      </c>
      <c r="B99" s="6">
        <v>23</v>
      </c>
      <c r="C99" s="6" t="s">
        <v>35</v>
      </c>
      <c r="D99" s="119">
        <v>0</v>
      </c>
      <c r="E99" s="9"/>
      <c r="F99" s="9"/>
      <c r="G99" s="9"/>
      <c r="H99" s="9"/>
      <c r="I99" s="9"/>
      <c r="J99" s="9"/>
      <c r="O99" s="217">
        <v>15</v>
      </c>
      <c r="AF99" s="29">
        <f t="shared" si="4"/>
        <v>15</v>
      </c>
    </row>
    <row r="100" spans="1:32" x14ac:dyDescent="0.3">
      <c r="A100" s="6" t="s">
        <v>132</v>
      </c>
      <c r="B100" s="6">
        <v>46</v>
      </c>
      <c r="C100" s="6" t="s">
        <v>73</v>
      </c>
      <c r="D100" s="119">
        <v>0</v>
      </c>
      <c r="E100" s="9"/>
      <c r="F100" s="9"/>
      <c r="G100" s="9"/>
      <c r="H100" s="9"/>
      <c r="I100" s="9"/>
      <c r="J100" s="9"/>
      <c r="N100">
        <v>15</v>
      </c>
      <c r="O100" s="217"/>
      <c r="AF100" s="29">
        <f t="shared" si="4"/>
        <v>15</v>
      </c>
    </row>
    <row r="101" spans="1:32" x14ac:dyDescent="0.3">
      <c r="A101" s="135" t="s">
        <v>132</v>
      </c>
      <c r="B101" s="135">
        <v>45</v>
      </c>
      <c r="C101" s="135" t="s">
        <v>69</v>
      </c>
      <c r="D101" s="140">
        <v>0</v>
      </c>
      <c r="E101" s="134"/>
      <c r="F101" s="134"/>
      <c r="G101" s="134"/>
      <c r="H101" s="134"/>
      <c r="I101" s="134"/>
      <c r="J101" s="134"/>
      <c r="K101" s="138">
        <v>10</v>
      </c>
      <c r="L101" s="138"/>
      <c r="M101" s="138"/>
      <c r="N101" s="138"/>
      <c r="O101" s="279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9">
        <f t="shared" si="4"/>
        <v>10</v>
      </c>
    </row>
    <row r="102" spans="1:32" x14ac:dyDescent="0.3">
      <c r="A102" s="132" t="s">
        <v>104</v>
      </c>
      <c r="B102" s="132">
        <v>12</v>
      </c>
      <c r="C102" s="132" t="s">
        <v>7</v>
      </c>
      <c r="D102" s="121">
        <v>0</v>
      </c>
      <c r="E102" s="122" t="s">
        <v>81</v>
      </c>
      <c r="F102" s="122"/>
      <c r="G102" s="122" t="s">
        <v>81</v>
      </c>
      <c r="H102" s="122"/>
      <c r="I102" s="122"/>
      <c r="J102" s="122"/>
      <c r="K102" s="123"/>
      <c r="L102" s="123"/>
      <c r="M102" s="123"/>
      <c r="N102" s="123"/>
      <c r="O102" s="278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4">
        <f t="shared" si="4"/>
        <v>0</v>
      </c>
    </row>
    <row r="103" spans="1:32" x14ac:dyDescent="0.3">
      <c r="A103" s="132" t="s">
        <v>104</v>
      </c>
      <c r="B103" s="132">
        <v>18</v>
      </c>
      <c r="C103" s="132" t="s">
        <v>20</v>
      </c>
      <c r="D103" s="277">
        <v>0</v>
      </c>
      <c r="E103" s="122"/>
      <c r="F103" s="122"/>
      <c r="G103" s="122"/>
      <c r="H103" s="122"/>
      <c r="I103" s="122"/>
      <c r="J103" s="122"/>
      <c r="K103" s="123"/>
      <c r="L103" s="123"/>
      <c r="M103" s="123"/>
      <c r="N103" s="123"/>
      <c r="O103" s="278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4">
        <f t="shared" si="4"/>
        <v>0</v>
      </c>
    </row>
    <row r="104" spans="1:32" x14ac:dyDescent="0.3">
      <c r="A104" s="6" t="s">
        <v>132</v>
      </c>
      <c r="B104" s="6">
        <v>44</v>
      </c>
      <c r="C104" s="6" t="s">
        <v>61</v>
      </c>
      <c r="D104" s="119">
        <v>0</v>
      </c>
      <c r="E104" s="9"/>
      <c r="F104" s="9"/>
      <c r="G104" s="9"/>
      <c r="H104" s="9"/>
      <c r="I104" s="9"/>
      <c r="J104" s="9"/>
      <c r="O104" s="217"/>
      <c r="AF104" s="29">
        <f t="shared" si="4"/>
        <v>0</v>
      </c>
    </row>
    <row r="105" spans="1:32" x14ac:dyDescent="0.3">
      <c r="A105" s="6"/>
      <c r="B105" s="6"/>
      <c r="C105" s="6"/>
      <c r="D105" s="119"/>
      <c r="E105" s="9"/>
      <c r="F105" s="9"/>
      <c r="G105" s="9"/>
      <c r="H105" s="9"/>
      <c r="I105" s="9"/>
      <c r="J105" s="9"/>
      <c r="O105" s="217"/>
    </row>
    <row r="106" spans="1:32" x14ac:dyDescent="0.3">
      <c r="A106" s="6"/>
      <c r="B106" s="6"/>
      <c r="C106" s="6"/>
      <c r="D106" s="112"/>
      <c r="E106" s="9"/>
      <c r="F106" s="9"/>
      <c r="G106" s="9"/>
      <c r="H106" s="9"/>
      <c r="I106" s="9"/>
      <c r="J106" s="9"/>
      <c r="O106" s="217"/>
    </row>
    <row r="107" spans="1:32" x14ac:dyDescent="0.3">
      <c r="A107" s="6"/>
      <c r="B107" s="6"/>
      <c r="C107" s="6"/>
      <c r="E107" s="9"/>
      <c r="F107" s="9"/>
      <c r="G107" s="9"/>
      <c r="H107" s="9"/>
      <c r="I107" s="9"/>
      <c r="J107" s="9"/>
      <c r="O107" s="217"/>
    </row>
    <row r="108" spans="1:32" x14ac:dyDescent="0.3">
      <c r="A108" s="6"/>
      <c r="B108" s="6"/>
      <c r="C108" s="6"/>
      <c r="D108" s="112"/>
      <c r="E108" s="9"/>
      <c r="F108" s="9"/>
      <c r="G108" s="9"/>
      <c r="H108" s="9"/>
      <c r="I108" s="9"/>
      <c r="J108" s="9"/>
      <c r="O108" s="217"/>
    </row>
    <row r="109" spans="1:32" x14ac:dyDescent="0.3">
      <c r="A109" s="6"/>
      <c r="B109" s="6"/>
      <c r="C109" s="6"/>
      <c r="D109" s="112"/>
      <c r="E109" s="9"/>
      <c r="F109" s="9"/>
      <c r="G109" s="9"/>
      <c r="H109" s="9"/>
      <c r="I109" s="9"/>
      <c r="J109" s="9"/>
      <c r="O109" s="217"/>
    </row>
    <row r="110" spans="1:32" x14ac:dyDescent="0.3">
      <c r="A110" s="6"/>
      <c r="B110" s="6"/>
      <c r="C110" s="6"/>
      <c r="D110" s="112"/>
      <c r="E110" s="9"/>
      <c r="F110" s="9"/>
      <c r="G110" s="9"/>
      <c r="H110" s="9"/>
      <c r="I110" s="9"/>
      <c r="J110" s="9"/>
      <c r="O110" s="217"/>
    </row>
    <row r="111" spans="1:32" x14ac:dyDescent="0.3">
      <c r="A111" s="6"/>
      <c r="B111" s="6"/>
      <c r="C111" s="6"/>
      <c r="D111" s="112"/>
      <c r="E111" s="55"/>
      <c r="F111" s="9"/>
      <c r="G111" s="9"/>
      <c r="H111" s="9"/>
      <c r="I111" s="9"/>
      <c r="J111" s="9"/>
      <c r="O111" s="217"/>
    </row>
    <row r="112" spans="1:32" x14ac:dyDescent="0.3">
      <c r="A112" s="6"/>
      <c r="B112" s="6"/>
      <c r="C112" s="6"/>
      <c r="D112" s="112"/>
      <c r="E112" s="9"/>
      <c r="F112" s="9"/>
      <c r="G112" s="9"/>
      <c r="H112" s="9"/>
      <c r="I112" s="9"/>
      <c r="J112" s="9"/>
      <c r="O112" s="217"/>
    </row>
    <row r="113" spans="1:15" x14ac:dyDescent="0.3">
      <c r="A113" s="6"/>
      <c r="B113" s="6"/>
      <c r="C113" s="6"/>
      <c r="E113" s="9"/>
      <c r="F113" s="9"/>
      <c r="G113" s="9"/>
      <c r="H113" s="9"/>
      <c r="I113" s="9"/>
      <c r="J113" s="9"/>
      <c r="O113" s="217"/>
    </row>
    <row r="114" spans="1:15" x14ac:dyDescent="0.3">
      <c r="A114" s="6"/>
      <c r="B114" s="6"/>
      <c r="C114" s="6"/>
      <c r="D114" s="112"/>
      <c r="E114" s="9"/>
      <c r="F114" s="9"/>
      <c r="G114" s="9"/>
      <c r="H114" s="9"/>
      <c r="I114" s="9"/>
      <c r="J114" s="9"/>
      <c r="O114" s="217"/>
    </row>
    <row r="115" spans="1:15" x14ac:dyDescent="0.3">
      <c r="A115" s="6"/>
      <c r="B115" s="6"/>
      <c r="C115" s="6"/>
      <c r="D115" s="112"/>
      <c r="E115" s="9"/>
      <c r="F115" s="9"/>
      <c r="G115" s="9"/>
      <c r="H115" s="9"/>
      <c r="I115" s="9"/>
      <c r="J115" s="9"/>
      <c r="O115" s="217"/>
    </row>
    <row r="116" spans="1:15" x14ac:dyDescent="0.3">
      <c r="A116" s="6"/>
      <c r="B116" s="6"/>
      <c r="C116" s="6"/>
      <c r="D116" s="112"/>
      <c r="E116" s="9"/>
      <c r="F116" s="9"/>
      <c r="G116" s="9"/>
      <c r="H116" s="9"/>
      <c r="I116" s="9"/>
      <c r="J116" s="9"/>
      <c r="O116" s="217"/>
    </row>
    <row r="117" spans="1:15" x14ac:dyDescent="0.3">
      <c r="A117" s="6"/>
      <c r="B117" s="6"/>
      <c r="C117" s="6"/>
      <c r="D117" s="112"/>
      <c r="E117" s="9"/>
      <c r="F117" s="9"/>
      <c r="G117" s="9"/>
      <c r="H117" s="9"/>
      <c r="I117" s="9"/>
      <c r="J117" s="9"/>
      <c r="O117" s="217"/>
    </row>
    <row r="118" spans="1:15" x14ac:dyDescent="0.3">
      <c r="A118" s="6"/>
      <c r="B118" s="6"/>
      <c r="C118" s="6"/>
      <c r="D118" s="112"/>
      <c r="E118" s="9"/>
      <c r="F118" s="9"/>
      <c r="G118" s="9"/>
      <c r="H118" s="9"/>
      <c r="I118" s="9"/>
      <c r="J118" s="9"/>
      <c r="O118" s="217"/>
    </row>
    <row r="119" spans="1:15" x14ac:dyDescent="0.3">
      <c r="A119" s="6"/>
      <c r="B119" s="6"/>
      <c r="C119" s="6"/>
      <c r="E119" s="9"/>
      <c r="F119" s="9"/>
      <c r="G119" s="9"/>
      <c r="H119" s="9"/>
      <c r="I119" s="9"/>
      <c r="J119" s="9"/>
      <c r="O119" s="217"/>
    </row>
    <row r="120" spans="1:15" x14ac:dyDescent="0.3">
      <c r="A120" s="6"/>
      <c r="B120" s="6"/>
      <c r="C120" s="6"/>
      <c r="D120" s="112"/>
      <c r="E120" s="9"/>
      <c r="F120" s="9"/>
      <c r="G120" s="9"/>
      <c r="H120" s="9"/>
      <c r="I120" s="9"/>
      <c r="J120" s="9"/>
      <c r="O120" s="217"/>
    </row>
    <row r="121" spans="1:15" x14ac:dyDescent="0.3">
      <c r="A121" s="6"/>
      <c r="B121" s="6"/>
      <c r="C121" s="6"/>
      <c r="D121" s="112"/>
      <c r="E121" s="9"/>
      <c r="F121" s="9"/>
      <c r="G121" s="9"/>
      <c r="H121" s="9"/>
      <c r="I121" s="9"/>
      <c r="J121" s="9"/>
      <c r="O121" s="217"/>
    </row>
    <row r="122" spans="1:15" x14ac:dyDescent="0.3">
      <c r="A122" s="6"/>
      <c r="B122" s="6"/>
      <c r="C122" s="6"/>
      <c r="D122" s="112"/>
      <c r="E122" s="9"/>
      <c r="F122" s="9"/>
      <c r="G122" s="9"/>
      <c r="H122" s="9"/>
      <c r="I122" s="9"/>
      <c r="J122" s="9"/>
      <c r="O122" s="217"/>
    </row>
    <row r="123" spans="1:15" x14ac:dyDescent="0.3">
      <c r="A123" s="6"/>
      <c r="B123" s="6"/>
      <c r="C123" s="6"/>
      <c r="D123" s="112"/>
      <c r="E123" s="9"/>
      <c r="F123" s="9"/>
      <c r="G123" s="9"/>
      <c r="H123" s="9"/>
      <c r="I123" s="9"/>
      <c r="J123" s="9"/>
      <c r="O123" s="217"/>
    </row>
    <row r="124" spans="1:15" x14ac:dyDescent="0.3">
      <c r="A124" s="6"/>
      <c r="B124" s="6"/>
      <c r="C124" s="6"/>
      <c r="D124" s="55"/>
      <c r="E124" s="9"/>
      <c r="F124" s="9"/>
      <c r="G124" s="9"/>
      <c r="H124" s="9"/>
      <c r="I124" s="9"/>
      <c r="J124" s="9"/>
    </row>
    <row r="125" spans="1:15" x14ac:dyDescent="0.3">
      <c r="A125" s="6"/>
      <c r="B125" s="6"/>
      <c r="C125" s="6"/>
      <c r="D125" s="55"/>
      <c r="E125" s="9"/>
      <c r="F125" s="9"/>
      <c r="G125" s="9"/>
      <c r="H125" s="9"/>
      <c r="I125" s="9"/>
      <c r="J125" s="9"/>
    </row>
    <row r="126" spans="1:15" x14ac:dyDescent="0.3">
      <c r="A126" s="6"/>
      <c r="B126" s="6"/>
      <c r="C126" s="6"/>
      <c r="D126" s="55"/>
      <c r="E126" s="9"/>
      <c r="F126" s="9"/>
      <c r="G126" s="9"/>
      <c r="H126" s="9"/>
      <c r="I126" s="9"/>
      <c r="J126" s="9"/>
    </row>
    <row r="127" spans="1:15" x14ac:dyDescent="0.3">
      <c r="A127" s="6"/>
      <c r="B127" s="6"/>
      <c r="C127" s="6"/>
      <c r="D127" s="55"/>
      <c r="E127" s="9"/>
      <c r="F127" s="9"/>
      <c r="G127" s="9"/>
      <c r="H127" s="9"/>
      <c r="I127" s="9"/>
      <c r="J127" s="9"/>
    </row>
    <row r="128" spans="1:15" x14ac:dyDescent="0.3">
      <c r="A128" s="6"/>
      <c r="B128" s="6"/>
      <c r="C128" s="6"/>
      <c r="D128" s="55"/>
      <c r="E128" s="9"/>
      <c r="F128" s="9"/>
      <c r="G128" s="9"/>
      <c r="H128" s="9"/>
      <c r="I128" s="9"/>
      <c r="J128" s="9"/>
    </row>
    <row r="129" spans="1:10" x14ac:dyDescent="0.3">
      <c r="A129" s="6"/>
      <c r="B129" s="6"/>
      <c r="C129" s="6"/>
      <c r="D129" s="55"/>
      <c r="E129" s="9"/>
      <c r="F129" s="9"/>
      <c r="G129" s="9"/>
      <c r="H129" s="9"/>
      <c r="I129" s="9"/>
      <c r="J129" s="9"/>
    </row>
  </sheetData>
  <sortState xmlns:xlrd2="http://schemas.microsoft.com/office/spreadsheetml/2017/richdata2" ref="A93:AF104">
    <sortCondition descending="1" ref="AF93:AF104"/>
  </sortState>
  <printOptions gridLines="1"/>
  <pageMargins left="0.7" right="0.7" top="0.75" bottom="0.75" header="0.3" footer="0.3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24DA-D6A6-429B-8C2C-86319829C3E6}">
  <dimension ref="A1:AC96"/>
  <sheetViews>
    <sheetView workbookViewId="0">
      <selection activeCell="D10" sqref="D10"/>
    </sheetView>
  </sheetViews>
  <sheetFormatPr defaultRowHeight="14.4" x14ac:dyDescent="0.3"/>
  <cols>
    <col min="1" max="2" width="12.88671875" customWidth="1"/>
    <col min="3" max="3" width="13.88671875" customWidth="1"/>
    <col min="4" max="10" width="12.88671875" customWidth="1"/>
    <col min="11" max="11" width="13.44140625" customWidth="1"/>
    <col min="12" max="24" width="12.88671875" customWidth="1"/>
    <col min="25" max="25" width="13.6640625" customWidth="1"/>
    <col min="26" max="27" width="13.5546875" customWidth="1"/>
    <col min="28" max="29" width="12.88671875" customWidth="1"/>
  </cols>
  <sheetData>
    <row r="1" spans="1:29" ht="15.6" x14ac:dyDescent="0.3">
      <c r="C1" s="4"/>
      <c r="D1" s="21"/>
      <c r="E1" s="21"/>
      <c r="F1" s="21"/>
      <c r="G1" s="21"/>
      <c r="H1" s="21"/>
      <c r="I1" s="21"/>
      <c r="J1" s="21"/>
      <c r="K1" s="21"/>
      <c r="L1" s="21"/>
      <c r="M1" s="21"/>
      <c r="R1" s="21"/>
      <c r="AB1" s="29"/>
    </row>
    <row r="2" spans="1:29" ht="15.6" x14ac:dyDescent="0.3">
      <c r="A2" s="4"/>
      <c r="C2" s="4"/>
      <c r="D2" s="21"/>
      <c r="E2" s="21"/>
      <c r="F2" s="21"/>
      <c r="G2" s="21"/>
      <c r="H2" s="21"/>
      <c r="I2" s="21"/>
      <c r="J2" s="21"/>
      <c r="K2" s="21"/>
      <c r="L2" s="21"/>
      <c r="M2" s="21"/>
      <c r="R2" s="21"/>
      <c r="AB2" s="29"/>
    </row>
    <row r="3" spans="1:29" ht="15.6" x14ac:dyDescent="0.3">
      <c r="A3" s="4"/>
      <c r="C3" s="4"/>
      <c r="D3" s="21"/>
      <c r="E3" s="21"/>
      <c r="F3" s="21"/>
      <c r="G3" s="21"/>
      <c r="H3" s="21"/>
      <c r="I3" s="21"/>
      <c r="J3" s="21"/>
      <c r="K3" s="21"/>
      <c r="L3" s="21"/>
      <c r="M3" s="21"/>
      <c r="R3" s="21"/>
      <c r="AB3" s="29"/>
    </row>
    <row r="4" spans="1:29" ht="15.6" x14ac:dyDescent="0.3">
      <c r="A4" s="4"/>
      <c r="C4" s="4"/>
      <c r="D4" s="21"/>
      <c r="E4" s="21"/>
      <c r="F4" s="21"/>
      <c r="G4" s="21"/>
      <c r="H4" s="21"/>
      <c r="I4" s="21"/>
      <c r="J4" s="21"/>
      <c r="K4" s="21"/>
      <c r="L4" s="21"/>
      <c r="M4" s="21"/>
      <c r="R4" s="21"/>
      <c r="AB4" s="29"/>
    </row>
    <row r="5" spans="1:29" ht="15.6" x14ac:dyDescent="0.3">
      <c r="A5" s="4"/>
      <c r="C5" s="4"/>
      <c r="D5" s="21"/>
      <c r="E5" s="21"/>
      <c r="F5" s="21"/>
      <c r="G5" s="21"/>
      <c r="H5" s="21"/>
      <c r="I5" s="21"/>
      <c r="J5" s="21"/>
      <c r="K5" s="21"/>
      <c r="L5" s="21"/>
      <c r="M5" s="21"/>
      <c r="R5" s="21"/>
      <c r="AB5" s="29"/>
    </row>
    <row r="6" spans="1:29" ht="15.6" x14ac:dyDescent="0.3">
      <c r="A6" s="4"/>
      <c r="C6" s="4"/>
      <c r="D6" s="21"/>
      <c r="E6" s="21"/>
      <c r="F6" s="21"/>
      <c r="G6" s="21"/>
      <c r="H6" s="21"/>
      <c r="I6" s="21"/>
      <c r="J6" s="21"/>
      <c r="K6" s="21"/>
      <c r="L6" s="21"/>
      <c r="M6" s="21"/>
      <c r="R6" s="21"/>
      <c r="AB6" s="29"/>
    </row>
    <row r="7" spans="1:29" ht="15.6" x14ac:dyDescent="0.3">
      <c r="C7" s="4"/>
      <c r="D7" s="21"/>
      <c r="E7" s="21"/>
      <c r="F7" s="21"/>
      <c r="G7" s="21"/>
      <c r="H7" s="21"/>
      <c r="I7" s="21"/>
      <c r="J7" s="21"/>
      <c r="K7" s="21"/>
      <c r="L7" s="21"/>
      <c r="M7" s="21"/>
      <c r="R7" s="21"/>
      <c r="AB7" s="29"/>
    </row>
    <row r="8" spans="1:29" ht="18" x14ac:dyDescent="0.35">
      <c r="A8" s="16"/>
      <c r="B8" s="91" t="s">
        <v>4285</v>
      </c>
      <c r="C8" s="45"/>
      <c r="D8" s="85"/>
      <c r="E8" s="21"/>
      <c r="F8" s="21"/>
      <c r="G8" s="21"/>
      <c r="Y8" s="29"/>
    </row>
    <row r="9" spans="1:29" ht="18" x14ac:dyDescent="0.35">
      <c r="A9" s="16"/>
      <c r="B9" s="118" t="s">
        <v>4566</v>
      </c>
      <c r="C9" s="46"/>
      <c r="D9" s="21"/>
      <c r="E9" s="21"/>
      <c r="F9" s="21"/>
      <c r="G9" s="21"/>
      <c r="Y9" s="29"/>
    </row>
    <row r="10" spans="1:29" ht="18" x14ac:dyDescent="0.35">
      <c r="A10" s="16"/>
      <c r="B10" s="16"/>
      <c r="C10" s="45"/>
      <c r="D10" s="85"/>
      <c r="E10" s="21"/>
      <c r="F10" s="21"/>
      <c r="G10" s="21"/>
      <c r="H10" s="21"/>
      <c r="I10" s="21"/>
      <c r="J10" s="21"/>
      <c r="K10" s="21"/>
      <c r="L10" s="21"/>
      <c r="M10" s="21"/>
      <c r="R10" s="21"/>
      <c r="AB10" s="29"/>
    </row>
    <row r="11" spans="1:29" ht="18" x14ac:dyDescent="0.35">
      <c r="A11" s="16"/>
      <c r="B11" s="16"/>
      <c r="C11" s="45"/>
      <c r="D11" s="85"/>
      <c r="E11" s="21"/>
      <c r="F11" s="21"/>
      <c r="G11" s="21"/>
      <c r="H11" s="21"/>
      <c r="I11" s="21"/>
      <c r="J11" s="21"/>
      <c r="K11" s="21"/>
      <c r="L11" s="21"/>
      <c r="M11" s="21"/>
      <c r="R11" s="21"/>
      <c r="AB11" s="29"/>
    </row>
    <row r="12" spans="1:29" ht="15.6" x14ac:dyDescent="0.3">
      <c r="C12" s="4"/>
      <c r="D12" s="21"/>
      <c r="E12" s="21"/>
      <c r="F12" s="21"/>
      <c r="G12" s="21"/>
      <c r="H12" s="21"/>
      <c r="I12" s="21"/>
      <c r="J12" s="21"/>
      <c r="K12" s="21"/>
      <c r="L12" s="21"/>
      <c r="M12" s="21"/>
      <c r="R12" s="21"/>
      <c r="AB12" s="29"/>
    </row>
    <row r="13" spans="1:29" ht="78" x14ac:dyDescent="0.3">
      <c r="A13" s="8" t="s">
        <v>0</v>
      </c>
      <c r="B13" s="8" t="s">
        <v>1</v>
      </c>
      <c r="C13" s="5" t="s">
        <v>4070</v>
      </c>
      <c r="D13" s="5" t="s">
        <v>4050</v>
      </c>
      <c r="E13" s="5" t="s">
        <v>4051</v>
      </c>
      <c r="F13" s="5" t="s">
        <v>4052</v>
      </c>
      <c r="G13" s="5" t="s">
        <v>4053</v>
      </c>
      <c r="H13" s="5" t="s">
        <v>4054</v>
      </c>
      <c r="I13" s="5" t="s">
        <v>4063</v>
      </c>
      <c r="J13" s="5" t="s">
        <v>4066</v>
      </c>
      <c r="K13" s="5" t="s">
        <v>4055</v>
      </c>
      <c r="L13" s="5" t="s">
        <v>4060</v>
      </c>
      <c r="M13" s="5" t="s">
        <v>4058</v>
      </c>
      <c r="N13" s="5" t="s">
        <v>4056</v>
      </c>
      <c r="O13" s="5" t="s">
        <v>4018</v>
      </c>
      <c r="P13" s="5" t="s">
        <v>4072</v>
      </c>
      <c r="Q13" s="5" t="s">
        <v>4057</v>
      </c>
      <c r="R13" s="5" t="s">
        <v>4059</v>
      </c>
      <c r="S13" s="5" t="s">
        <v>4044</v>
      </c>
      <c r="T13" s="5" t="s">
        <v>4061</v>
      </c>
      <c r="U13" s="5" t="s">
        <v>4073</v>
      </c>
      <c r="V13" s="5" t="s">
        <v>4062</v>
      </c>
      <c r="W13" s="5" t="s">
        <v>4064</v>
      </c>
      <c r="X13" s="5" t="s">
        <v>4065</v>
      </c>
      <c r="Y13" s="5" t="s">
        <v>4029</v>
      </c>
      <c r="Z13" s="5" t="s">
        <v>4030</v>
      </c>
      <c r="AA13" s="5" t="s">
        <v>4031</v>
      </c>
      <c r="AB13" s="5" t="s">
        <v>4034</v>
      </c>
      <c r="AC13" s="5" t="s">
        <v>4047</v>
      </c>
    </row>
    <row r="14" spans="1:29" ht="15.6" x14ac:dyDescent="0.3">
      <c r="A14" s="8" t="s">
        <v>4033</v>
      </c>
      <c r="B14" s="8"/>
      <c r="C14" s="29"/>
      <c r="D14" s="5">
        <v>10</v>
      </c>
      <c r="E14" s="5">
        <v>10</v>
      </c>
      <c r="F14" s="5">
        <v>10</v>
      </c>
      <c r="G14" s="5">
        <v>10</v>
      </c>
      <c r="H14" s="5">
        <v>10</v>
      </c>
      <c r="I14" s="5">
        <v>15</v>
      </c>
      <c r="J14" s="5">
        <v>10</v>
      </c>
      <c r="K14" s="5">
        <v>10</v>
      </c>
      <c r="L14" s="5">
        <v>5</v>
      </c>
      <c r="M14" s="5">
        <v>5</v>
      </c>
      <c r="N14" s="5">
        <v>10</v>
      </c>
      <c r="O14" s="5">
        <v>25</v>
      </c>
      <c r="P14" s="5">
        <v>15</v>
      </c>
      <c r="Q14" s="5">
        <v>5</v>
      </c>
      <c r="R14" s="5">
        <v>5</v>
      </c>
      <c r="S14" s="5">
        <v>5</v>
      </c>
      <c r="T14" s="5">
        <v>10</v>
      </c>
      <c r="U14" s="5">
        <v>15</v>
      </c>
      <c r="V14" s="5">
        <v>10</v>
      </c>
      <c r="W14" s="5">
        <v>15</v>
      </c>
      <c r="X14" s="5">
        <v>15</v>
      </c>
      <c r="Y14" s="5">
        <v>10</v>
      </c>
      <c r="Z14" s="5">
        <v>20</v>
      </c>
      <c r="AA14" s="5">
        <v>40</v>
      </c>
      <c r="AB14" s="29" t="s">
        <v>81</v>
      </c>
    </row>
    <row r="15" spans="1:29" ht="15.6" x14ac:dyDescent="0.3">
      <c r="A15" s="6"/>
      <c r="B15" s="6"/>
      <c r="C15" s="55"/>
      <c r="D15" s="9"/>
      <c r="E15" s="9"/>
      <c r="F15" s="9"/>
      <c r="G15" s="9"/>
      <c r="H15" s="9"/>
      <c r="I15" s="9"/>
      <c r="J15" s="9"/>
      <c r="K15" s="9"/>
      <c r="L15" s="9"/>
      <c r="M15" s="9"/>
      <c r="R15" s="9"/>
      <c r="AB15" s="29"/>
    </row>
    <row r="16" spans="1:29" ht="15.6" x14ac:dyDescent="0.3">
      <c r="A16" s="104" t="s">
        <v>104</v>
      </c>
      <c r="B16" s="104">
        <v>11</v>
      </c>
      <c r="C16" s="55"/>
      <c r="D16" s="9"/>
      <c r="E16" s="9"/>
      <c r="F16" s="9">
        <v>10</v>
      </c>
      <c r="G16" s="9">
        <v>10</v>
      </c>
      <c r="H16" s="9">
        <v>10</v>
      </c>
      <c r="I16" s="9"/>
      <c r="J16" s="9"/>
      <c r="K16" s="9"/>
      <c r="L16" s="9">
        <v>5</v>
      </c>
      <c r="M16" s="9"/>
      <c r="P16">
        <v>15</v>
      </c>
      <c r="R16" s="9"/>
      <c r="AB16" s="29">
        <f t="shared" ref="AB16:AB32" si="0">SUM(D16:AA16)</f>
        <v>50</v>
      </c>
    </row>
    <row r="17" spans="1:29" ht="15.6" x14ac:dyDescent="0.3">
      <c r="A17" s="104" t="s">
        <v>104</v>
      </c>
      <c r="B17" s="104">
        <v>12</v>
      </c>
      <c r="C17" s="55"/>
      <c r="D17" s="9"/>
      <c r="E17" s="9"/>
      <c r="F17" s="9">
        <v>10</v>
      </c>
      <c r="G17" s="9">
        <v>10</v>
      </c>
      <c r="H17" s="9">
        <v>10</v>
      </c>
      <c r="I17" s="9"/>
      <c r="J17" s="9">
        <v>10</v>
      </c>
      <c r="K17" s="9"/>
      <c r="L17" s="9"/>
      <c r="M17" s="9"/>
      <c r="R17" s="9"/>
      <c r="AB17" s="29">
        <f t="shared" si="0"/>
        <v>40</v>
      </c>
    </row>
    <row r="18" spans="1:29" s="123" customFormat="1" ht="15.6" x14ac:dyDescent="0.3">
      <c r="A18" s="104" t="s">
        <v>792</v>
      </c>
      <c r="B18" s="104">
        <v>22</v>
      </c>
      <c r="C18" s="55"/>
      <c r="D18" s="9"/>
      <c r="E18" s="9"/>
      <c r="F18" s="9"/>
      <c r="G18" s="9">
        <v>10</v>
      </c>
      <c r="H18" s="9">
        <v>10</v>
      </c>
      <c r="I18" s="9"/>
      <c r="J18" s="9"/>
      <c r="K18" s="9"/>
      <c r="L18" s="9">
        <v>5</v>
      </c>
      <c r="M18" s="9"/>
      <c r="N18"/>
      <c r="O18"/>
      <c r="P18"/>
      <c r="Q18"/>
      <c r="R18" s="9"/>
      <c r="S18"/>
      <c r="T18"/>
      <c r="U18"/>
      <c r="V18"/>
      <c r="W18"/>
      <c r="X18"/>
      <c r="Y18"/>
      <c r="Z18"/>
      <c r="AA18"/>
      <c r="AB18" s="29">
        <f t="shared" si="0"/>
        <v>25</v>
      </c>
      <c r="AC18"/>
    </row>
    <row r="19" spans="1:29" s="123" customFormat="1" ht="15.6" x14ac:dyDescent="0.3">
      <c r="A19" s="104" t="s">
        <v>792</v>
      </c>
      <c r="B19" s="104">
        <v>23</v>
      </c>
      <c r="C19" s="55"/>
      <c r="D19" s="9"/>
      <c r="E19" s="9"/>
      <c r="F19" s="9"/>
      <c r="G19" s="9">
        <v>10</v>
      </c>
      <c r="H19" s="9">
        <v>10</v>
      </c>
      <c r="I19" s="9"/>
      <c r="J19" s="9"/>
      <c r="K19" s="9"/>
      <c r="L19" s="9">
        <v>5</v>
      </c>
      <c r="M19" s="9"/>
      <c r="N19"/>
      <c r="O19"/>
      <c r="P19"/>
      <c r="Q19"/>
      <c r="R19" s="9"/>
      <c r="S19"/>
      <c r="T19"/>
      <c r="U19"/>
      <c r="V19"/>
      <c r="W19"/>
      <c r="X19"/>
      <c r="Y19"/>
      <c r="Z19"/>
      <c r="AA19"/>
      <c r="AB19" s="29">
        <f t="shared" si="0"/>
        <v>25</v>
      </c>
      <c r="AC19"/>
    </row>
    <row r="20" spans="1:29" ht="15.6" x14ac:dyDescent="0.3">
      <c r="A20" s="104" t="s">
        <v>792</v>
      </c>
      <c r="B20" s="104">
        <v>24</v>
      </c>
      <c r="C20" s="55"/>
      <c r="D20" s="9"/>
      <c r="E20" s="9"/>
      <c r="F20" s="9"/>
      <c r="G20" s="9">
        <v>10</v>
      </c>
      <c r="H20" s="9">
        <v>10</v>
      </c>
      <c r="I20" s="9"/>
      <c r="J20" s="9"/>
      <c r="K20" s="9"/>
      <c r="L20" s="9">
        <v>5</v>
      </c>
      <c r="M20" s="9"/>
      <c r="R20" s="9"/>
      <c r="AB20" s="29">
        <f t="shared" si="0"/>
        <v>25</v>
      </c>
    </row>
    <row r="21" spans="1:29" ht="15.6" x14ac:dyDescent="0.3">
      <c r="A21" s="104" t="s">
        <v>132</v>
      </c>
      <c r="B21" s="104">
        <v>41</v>
      </c>
      <c r="C21" s="55"/>
      <c r="D21" s="9"/>
      <c r="E21" s="9"/>
      <c r="F21" s="9"/>
      <c r="G21" s="9">
        <v>10</v>
      </c>
      <c r="H21" s="9">
        <v>10</v>
      </c>
      <c r="I21" s="9"/>
      <c r="J21" s="9"/>
      <c r="K21" s="9"/>
      <c r="L21" s="9">
        <v>5</v>
      </c>
      <c r="M21" s="9"/>
      <c r="R21" s="9"/>
      <c r="AB21" s="29">
        <f t="shared" si="0"/>
        <v>25</v>
      </c>
    </row>
    <row r="22" spans="1:29" ht="15.6" x14ac:dyDescent="0.3">
      <c r="A22" s="104" t="s">
        <v>132</v>
      </c>
      <c r="B22" s="104">
        <v>42</v>
      </c>
      <c r="C22" s="55"/>
      <c r="D22" s="9"/>
      <c r="E22" s="9"/>
      <c r="F22" s="9"/>
      <c r="G22" s="9">
        <v>10</v>
      </c>
      <c r="H22" s="9">
        <v>10</v>
      </c>
      <c r="I22" s="9"/>
      <c r="J22" s="9"/>
      <c r="K22" s="9"/>
      <c r="L22" s="9">
        <v>5</v>
      </c>
      <c r="M22" s="9"/>
      <c r="R22" s="9"/>
      <c r="AB22" s="29">
        <f t="shared" si="0"/>
        <v>25</v>
      </c>
    </row>
    <row r="23" spans="1:29" ht="15.6" x14ac:dyDescent="0.3">
      <c r="A23" s="104" t="s">
        <v>132</v>
      </c>
      <c r="B23" s="104">
        <v>46</v>
      </c>
      <c r="C23" s="55"/>
      <c r="D23" s="9"/>
      <c r="E23" s="9"/>
      <c r="F23" s="9"/>
      <c r="G23" s="9">
        <v>10</v>
      </c>
      <c r="H23" s="9">
        <v>10</v>
      </c>
      <c r="I23" s="9"/>
      <c r="J23" s="9"/>
      <c r="K23" s="9"/>
      <c r="L23" s="9">
        <v>5</v>
      </c>
      <c r="M23" s="9"/>
      <c r="R23" s="9"/>
      <c r="AB23" s="29">
        <f t="shared" si="0"/>
        <v>25</v>
      </c>
    </row>
    <row r="24" spans="1:29" ht="15.6" x14ac:dyDescent="0.3">
      <c r="A24" s="104" t="s">
        <v>792</v>
      </c>
      <c r="B24" s="104">
        <v>21</v>
      </c>
      <c r="C24" s="55"/>
      <c r="D24" s="9"/>
      <c r="E24" s="9"/>
      <c r="F24" s="9"/>
      <c r="G24" s="9">
        <v>10</v>
      </c>
      <c r="H24" s="9">
        <v>10</v>
      </c>
      <c r="I24" s="9"/>
      <c r="J24" s="9"/>
      <c r="K24" s="9"/>
      <c r="L24" s="9"/>
      <c r="M24" s="9"/>
      <c r="R24" s="9"/>
      <c r="AB24" s="29">
        <f t="shared" si="0"/>
        <v>20</v>
      </c>
    </row>
    <row r="25" spans="1:29" ht="15.6" x14ac:dyDescent="0.3">
      <c r="A25" s="104" t="s">
        <v>132</v>
      </c>
      <c r="B25" s="104">
        <v>44</v>
      </c>
      <c r="C25" s="55"/>
      <c r="D25" s="9"/>
      <c r="E25" s="9"/>
      <c r="F25" s="9"/>
      <c r="G25" s="9">
        <v>10</v>
      </c>
      <c r="H25" s="9">
        <v>10</v>
      </c>
      <c r="I25" s="9"/>
      <c r="J25" s="9"/>
      <c r="K25" s="9"/>
      <c r="L25" s="9"/>
      <c r="M25" s="9"/>
      <c r="R25" s="9"/>
      <c r="AB25" s="29">
        <f t="shared" si="0"/>
        <v>20</v>
      </c>
    </row>
    <row r="26" spans="1:29" ht="15.6" x14ac:dyDescent="0.3">
      <c r="A26" s="104" t="s">
        <v>132</v>
      </c>
      <c r="B26" s="104">
        <v>45</v>
      </c>
      <c r="C26" s="55"/>
      <c r="D26" s="9"/>
      <c r="E26" s="9"/>
      <c r="F26" s="9"/>
      <c r="G26" s="9">
        <v>10</v>
      </c>
      <c r="H26" s="9">
        <v>10</v>
      </c>
      <c r="I26" s="9"/>
      <c r="J26" s="9"/>
      <c r="K26" s="9"/>
      <c r="L26" s="9"/>
      <c r="M26" s="9"/>
      <c r="R26" s="9"/>
      <c r="AB26" s="29">
        <f t="shared" si="0"/>
        <v>20</v>
      </c>
    </row>
    <row r="27" spans="1:29" ht="15.6" x14ac:dyDescent="0.3">
      <c r="A27" s="120" t="s">
        <v>104</v>
      </c>
      <c r="B27" s="120">
        <v>18</v>
      </c>
      <c r="C27" s="121"/>
      <c r="D27" s="122"/>
      <c r="E27" s="122"/>
      <c r="F27" s="122"/>
      <c r="G27" s="122"/>
      <c r="H27" s="122">
        <v>10</v>
      </c>
      <c r="I27" s="122"/>
      <c r="J27" s="122"/>
      <c r="K27" s="122"/>
      <c r="L27" s="122">
        <v>5</v>
      </c>
      <c r="M27" s="122"/>
      <c r="N27" s="123"/>
      <c r="O27" s="123"/>
      <c r="P27" s="123"/>
      <c r="Q27" s="123"/>
      <c r="R27" s="122"/>
      <c r="S27" s="123"/>
      <c r="T27" s="123"/>
      <c r="U27" s="123"/>
      <c r="V27" s="123"/>
      <c r="W27" s="123"/>
      <c r="X27" s="123"/>
      <c r="Y27" s="123"/>
      <c r="Z27" s="123"/>
      <c r="AA27" s="123"/>
      <c r="AB27" s="124">
        <f t="shared" si="0"/>
        <v>15</v>
      </c>
      <c r="AC27" s="123"/>
    </row>
    <row r="28" spans="1:29" ht="15.6" x14ac:dyDescent="0.3">
      <c r="A28" s="104" t="s">
        <v>792</v>
      </c>
      <c r="B28" s="104">
        <v>25</v>
      </c>
      <c r="C28" s="55"/>
      <c r="D28" s="9"/>
      <c r="E28" s="9"/>
      <c r="F28" s="9"/>
      <c r="G28" s="9"/>
      <c r="H28" s="9">
        <v>10</v>
      </c>
      <c r="I28" s="9"/>
      <c r="J28" s="9"/>
      <c r="K28" s="9"/>
      <c r="L28" s="9">
        <v>5</v>
      </c>
      <c r="M28" s="9"/>
      <c r="R28" s="9"/>
      <c r="AB28" s="29">
        <f t="shared" si="0"/>
        <v>15</v>
      </c>
    </row>
    <row r="29" spans="1:29" s="123" customFormat="1" ht="15.6" x14ac:dyDescent="0.3">
      <c r="A29" s="104" t="s">
        <v>792</v>
      </c>
      <c r="B29" s="104">
        <v>27</v>
      </c>
      <c r="C29" s="55"/>
      <c r="D29" s="9" t="s">
        <v>81</v>
      </c>
      <c r="E29" s="9"/>
      <c r="F29" s="9"/>
      <c r="G29" s="9">
        <v>10</v>
      </c>
      <c r="H29" s="9"/>
      <c r="I29" s="9"/>
      <c r="J29" s="9"/>
      <c r="K29" s="9"/>
      <c r="L29" s="9">
        <v>5</v>
      </c>
      <c r="M29" s="9"/>
      <c r="N29"/>
      <c r="O29"/>
      <c r="P29"/>
      <c r="Q29"/>
      <c r="R29" s="9"/>
      <c r="S29"/>
      <c r="T29"/>
      <c r="U29"/>
      <c r="V29"/>
      <c r="W29"/>
      <c r="X29"/>
      <c r="Y29"/>
      <c r="Z29"/>
      <c r="AA29"/>
      <c r="AB29" s="29">
        <f t="shared" si="0"/>
        <v>15</v>
      </c>
      <c r="AC29"/>
    </row>
    <row r="30" spans="1:29" ht="15.6" x14ac:dyDescent="0.3">
      <c r="A30" s="120" t="s">
        <v>104</v>
      </c>
      <c r="B30" s="120">
        <v>14</v>
      </c>
      <c r="C30" s="121"/>
      <c r="D30" s="122"/>
      <c r="E30" s="122"/>
      <c r="F30" s="122"/>
      <c r="G30" s="122"/>
      <c r="H30" s="122">
        <v>10</v>
      </c>
      <c r="I30" s="122"/>
      <c r="J30" s="122"/>
      <c r="K30" s="122"/>
      <c r="L30" s="122"/>
      <c r="M30" s="122"/>
      <c r="N30" s="123"/>
      <c r="O30" s="123"/>
      <c r="P30" s="123"/>
      <c r="Q30" s="123"/>
      <c r="R30" s="122"/>
      <c r="S30" s="123"/>
      <c r="T30" s="123"/>
      <c r="U30" s="123"/>
      <c r="V30" s="123"/>
      <c r="W30" s="123"/>
      <c r="X30" s="123"/>
      <c r="Y30" s="123"/>
      <c r="Z30" s="123"/>
      <c r="AA30" s="123"/>
      <c r="AB30" s="124">
        <f t="shared" si="0"/>
        <v>10</v>
      </c>
      <c r="AC30" s="123"/>
    </row>
    <row r="31" spans="1:29" ht="15.6" x14ac:dyDescent="0.3">
      <c r="A31" s="120" t="s">
        <v>132</v>
      </c>
      <c r="B31" s="120">
        <v>43</v>
      </c>
      <c r="C31" s="121"/>
      <c r="D31" s="122"/>
      <c r="E31" s="122"/>
      <c r="F31" s="122"/>
      <c r="G31" s="122"/>
      <c r="H31" s="122">
        <v>10</v>
      </c>
      <c r="I31" s="122"/>
      <c r="J31" s="122"/>
      <c r="K31" s="122"/>
      <c r="L31" s="122"/>
      <c r="M31" s="122"/>
      <c r="N31" s="123"/>
      <c r="O31" s="123"/>
      <c r="P31" s="123"/>
      <c r="Q31" s="123"/>
      <c r="R31" s="122"/>
      <c r="S31" s="123"/>
      <c r="T31" s="123"/>
      <c r="U31" s="123"/>
      <c r="V31" s="123"/>
      <c r="W31" s="123"/>
      <c r="X31" s="123"/>
      <c r="Y31" s="123"/>
      <c r="Z31" s="123"/>
      <c r="AA31" s="123"/>
      <c r="AB31" s="124">
        <f t="shared" si="0"/>
        <v>10</v>
      </c>
      <c r="AC31" s="123"/>
    </row>
    <row r="32" spans="1:29" ht="15.6" x14ac:dyDescent="0.3">
      <c r="A32" s="104" t="s">
        <v>792</v>
      </c>
      <c r="B32" s="104">
        <v>26</v>
      </c>
      <c r="C32" s="55"/>
      <c r="D32" s="9"/>
      <c r="E32" s="9"/>
      <c r="F32" s="9"/>
      <c r="G32" s="9"/>
      <c r="H32" s="9"/>
      <c r="I32" s="9"/>
      <c r="J32" s="9"/>
      <c r="K32" s="9"/>
      <c r="L32" s="9">
        <v>5</v>
      </c>
      <c r="M32" s="9"/>
      <c r="R32" s="9"/>
      <c r="AB32" s="29">
        <f t="shared" si="0"/>
        <v>5</v>
      </c>
    </row>
    <row r="33" spans="10:10" ht="15.6" x14ac:dyDescent="0.3">
      <c r="J33" s="9"/>
    </row>
    <row r="34" spans="10:10" ht="15.6" x14ac:dyDescent="0.3">
      <c r="J34" s="9"/>
    </row>
    <row r="35" spans="10:10" ht="15.6" x14ac:dyDescent="0.3">
      <c r="J35" s="9"/>
    </row>
    <row r="36" spans="10:10" ht="15.6" x14ac:dyDescent="0.3">
      <c r="J36" s="9"/>
    </row>
    <row r="37" spans="10:10" ht="15.6" x14ac:dyDescent="0.3">
      <c r="J37" s="9"/>
    </row>
    <row r="38" spans="10:10" ht="15.6" x14ac:dyDescent="0.3">
      <c r="J38" s="9"/>
    </row>
    <row r="39" spans="10:10" ht="15.6" x14ac:dyDescent="0.3">
      <c r="J39" s="9"/>
    </row>
    <row r="40" spans="10:10" ht="15.6" x14ac:dyDescent="0.3">
      <c r="J40" s="9"/>
    </row>
    <row r="41" spans="10:10" ht="15.6" x14ac:dyDescent="0.3">
      <c r="J41" s="9"/>
    </row>
    <row r="42" spans="10:10" ht="15.6" x14ac:dyDescent="0.3">
      <c r="J42" s="9"/>
    </row>
    <row r="43" spans="10:10" ht="15.6" x14ac:dyDescent="0.3">
      <c r="J43" s="9"/>
    </row>
    <row r="44" spans="10:10" ht="15.6" x14ac:dyDescent="0.3">
      <c r="J44" s="9"/>
    </row>
    <row r="45" spans="10:10" ht="15.6" x14ac:dyDescent="0.3">
      <c r="J45" s="9"/>
    </row>
    <row r="46" spans="10:10" ht="15.6" x14ac:dyDescent="0.3">
      <c r="J46" s="9"/>
    </row>
    <row r="47" spans="10:10" ht="15.6" x14ac:dyDescent="0.3">
      <c r="J47" s="9"/>
    </row>
    <row r="48" spans="10:10" ht="15.6" x14ac:dyDescent="0.3">
      <c r="J48" s="9"/>
    </row>
    <row r="49" spans="10:10" ht="15.6" x14ac:dyDescent="0.3">
      <c r="J49" s="9"/>
    </row>
    <row r="50" spans="10:10" ht="15.6" x14ac:dyDescent="0.3">
      <c r="J50" s="9"/>
    </row>
    <row r="51" spans="10:10" ht="15.6" x14ac:dyDescent="0.3">
      <c r="J51" s="9"/>
    </row>
    <row r="52" spans="10:10" ht="15.6" x14ac:dyDescent="0.3">
      <c r="J52" s="9"/>
    </row>
    <row r="53" spans="10:10" ht="15.6" x14ac:dyDescent="0.3">
      <c r="J53" s="9"/>
    </row>
    <row r="54" spans="10:10" ht="15.6" x14ac:dyDescent="0.3">
      <c r="J54" s="9"/>
    </row>
    <row r="55" spans="10:10" ht="15.6" x14ac:dyDescent="0.3">
      <c r="J55" s="9"/>
    </row>
    <row r="56" spans="10:10" ht="15.6" x14ac:dyDescent="0.3">
      <c r="J56" s="9"/>
    </row>
    <row r="57" spans="10:10" ht="15.6" x14ac:dyDescent="0.3">
      <c r="J57" s="9"/>
    </row>
    <row r="58" spans="10:10" ht="15.6" x14ac:dyDescent="0.3">
      <c r="J58" s="9"/>
    </row>
    <row r="59" spans="10:10" ht="15.6" x14ac:dyDescent="0.3">
      <c r="J59" s="9"/>
    </row>
    <row r="60" spans="10:10" ht="15.6" x14ac:dyDescent="0.3">
      <c r="J60" s="9"/>
    </row>
    <row r="61" spans="10:10" ht="15.6" x14ac:dyDescent="0.3">
      <c r="J61" s="9"/>
    </row>
    <row r="62" spans="10:10" ht="15.6" x14ac:dyDescent="0.3">
      <c r="J62" s="9"/>
    </row>
    <row r="63" spans="10:10" ht="15.6" x14ac:dyDescent="0.3">
      <c r="J63" s="9"/>
    </row>
    <row r="64" spans="10:10" ht="15.6" x14ac:dyDescent="0.3">
      <c r="J64" s="9"/>
    </row>
    <row r="65" spans="10:10" ht="15.6" x14ac:dyDescent="0.3">
      <c r="J65" s="9"/>
    </row>
    <row r="66" spans="10:10" ht="15.6" x14ac:dyDescent="0.3">
      <c r="J66" s="9"/>
    </row>
    <row r="67" spans="10:10" ht="15.6" x14ac:dyDescent="0.3">
      <c r="J67" s="9"/>
    </row>
    <row r="68" spans="10:10" ht="15.6" x14ac:dyDescent="0.3">
      <c r="J68" s="9"/>
    </row>
    <row r="69" spans="10:10" ht="15.6" x14ac:dyDescent="0.3">
      <c r="J69" s="9"/>
    </row>
    <row r="70" spans="10:10" ht="15.6" x14ac:dyDescent="0.3">
      <c r="J70" s="9"/>
    </row>
    <row r="71" spans="10:10" ht="15.6" x14ac:dyDescent="0.3">
      <c r="J71" s="9"/>
    </row>
    <row r="72" spans="10:10" ht="15.6" x14ac:dyDescent="0.3">
      <c r="J72" s="9"/>
    </row>
    <row r="73" spans="10:10" ht="15.6" x14ac:dyDescent="0.3">
      <c r="J73" s="9"/>
    </row>
    <row r="74" spans="10:10" ht="15.6" x14ac:dyDescent="0.3">
      <c r="J74" s="9"/>
    </row>
    <row r="75" spans="10:10" ht="15.6" x14ac:dyDescent="0.3">
      <c r="J75" s="9"/>
    </row>
    <row r="76" spans="10:10" ht="15.6" x14ac:dyDescent="0.3">
      <c r="J76" s="9"/>
    </row>
    <row r="77" spans="10:10" ht="15.6" x14ac:dyDescent="0.3">
      <c r="J77" s="9"/>
    </row>
    <row r="78" spans="10:10" ht="15.6" x14ac:dyDescent="0.3">
      <c r="J78" s="9"/>
    </row>
    <row r="79" spans="10:10" ht="15.6" x14ac:dyDescent="0.3">
      <c r="J79" s="9"/>
    </row>
    <row r="80" spans="10:10" ht="15.6" x14ac:dyDescent="0.3">
      <c r="J80" s="9"/>
    </row>
    <row r="81" spans="10:10" ht="15.6" x14ac:dyDescent="0.3">
      <c r="J81" s="9"/>
    </row>
    <row r="82" spans="10:10" ht="15.6" x14ac:dyDescent="0.3">
      <c r="J82" s="9"/>
    </row>
    <row r="83" spans="10:10" ht="15.6" x14ac:dyDescent="0.3">
      <c r="J83" s="9"/>
    </row>
    <row r="84" spans="10:10" ht="15.6" x14ac:dyDescent="0.3">
      <c r="J84" s="9"/>
    </row>
    <row r="85" spans="10:10" ht="15.6" x14ac:dyDescent="0.3">
      <c r="J85" s="9"/>
    </row>
    <row r="86" spans="10:10" ht="15.6" x14ac:dyDescent="0.3">
      <c r="J86" s="9"/>
    </row>
    <row r="87" spans="10:10" ht="15.6" x14ac:dyDescent="0.3">
      <c r="J87" s="9"/>
    </row>
    <row r="88" spans="10:10" ht="15.6" x14ac:dyDescent="0.3">
      <c r="J88" s="9"/>
    </row>
    <row r="89" spans="10:10" ht="15.6" x14ac:dyDescent="0.3">
      <c r="J89" s="9"/>
    </row>
    <row r="90" spans="10:10" ht="15.6" x14ac:dyDescent="0.3">
      <c r="J90" s="9"/>
    </row>
    <row r="91" spans="10:10" ht="15.6" x14ac:dyDescent="0.3">
      <c r="J91" s="9"/>
    </row>
    <row r="92" spans="10:10" ht="15.6" x14ac:dyDescent="0.3">
      <c r="J92" s="9"/>
    </row>
    <row r="93" spans="10:10" ht="15.6" x14ac:dyDescent="0.3">
      <c r="J93" s="9"/>
    </row>
    <row r="94" spans="10:10" ht="15.6" x14ac:dyDescent="0.3">
      <c r="J94" s="9"/>
    </row>
    <row r="95" spans="10:10" ht="15.6" x14ac:dyDescent="0.3">
      <c r="J95" s="9"/>
    </row>
    <row r="96" spans="10:10" ht="15.6" x14ac:dyDescent="0.3">
      <c r="J96" s="9"/>
    </row>
  </sheetData>
  <sortState xmlns:xlrd2="http://schemas.microsoft.com/office/spreadsheetml/2017/richdata2" ref="A16:AC32">
    <sortCondition descending="1" ref="AB16:AB32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A381-F188-43D5-A855-92B9E98E2492}">
  <dimension ref="A1:Y18"/>
  <sheetViews>
    <sheetView workbookViewId="0">
      <selection activeCell="D13" sqref="D13"/>
    </sheetView>
  </sheetViews>
  <sheetFormatPr defaultColWidth="13.5546875" defaultRowHeight="14.4" x14ac:dyDescent="0.3"/>
  <sheetData>
    <row r="1" spans="1:25" ht="15.6" x14ac:dyDescent="0.3">
      <c r="C1" s="4"/>
      <c r="D1" s="21"/>
      <c r="E1" s="21"/>
      <c r="F1" s="21"/>
      <c r="G1" s="21"/>
      <c r="Y1" s="29"/>
    </row>
    <row r="2" spans="1:25" ht="15.6" x14ac:dyDescent="0.3">
      <c r="A2" s="4"/>
      <c r="C2" s="4"/>
      <c r="D2" s="21"/>
      <c r="E2" s="21"/>
      <c r="F2" s="21"/>
      <c r="G2" s="21"/>
      <c r="Y2" s="29"/>
    </row>
    <row r="3" spans="1:25" ht="15.6" x14ac:dyDescent="0.3">
      <c r="A3" s="4"/>
      <c r="C3" s="4"/>
      <c r="D3" s="21"/>
      <c r="E3" s="21"/>
      <c r="F3" s="21"/>
      <c r="G3" s="21"/>
      <c r="Y3" s="29"/>
    </row>
    <row r="4" spans="1:25" ht="15.6" x14ac:dyDescent="0.3">
      <c r="A4" s="4"/>
      <c r="C4" s="4"/>
      <c r="D4" s="21"/>
      <c r="E4" s="21"/>
      <c r="F4" s="21"/>
      <c r="G4" s="21"/>
      <c r="Y4" s="29"/>
    </row>
    <row r="5" spans="1:25" ht="15.6" x14ac:dyDescent="0.3">
      <c r="A5" s="4"/>
      <c r="C5" s="4"/>
      <c r="D5" s="21"/>
      <c r="E5" s="21"/>
      <c r="F5" s="21"/>
      <c r="G5" s="21"/>
      <c r="Y5" s="29"/>
    </row>
    <row r="6" spans="1:25" ht="15.6" x14ac:dyDescent="0.3">
      <c r="A6" s="4"/>
      <c r="C6" s="4"/>
      <c r="D6" s="21"/>
      <c r="E6" s="21"/>
      <c r="F6" s="21"/>
      <c r="G6" s="21"/>
      <c r="Y6" s="29"/>
    </row>
    <row r="7" spans="1:25" ht="15.6" x14ac:dyDescent="0.3">
      <c r="C7" s="4"/>
      <c r="D7" s="21"/>
      <c r="E7" s="21"/>
      <c r="F7" s="21"/>
      <c r="G7" s="21"/>
      <c r="Y7" s="29"/>
    </row>
    <row r="8" spans="1:25" ht="18" x14ac:dyDescent="0.35">
      <c r="A8" s="16"/>
      <c r="B8" s="91" t="s">
        <v>4049</v>
      </c>
      <c r="C8" s="45"/>
      <c r="D8" s="85"/>
      <c r="E8" s="21"/>
      <c r="F8" s="21"/>
      <c r="G8" s="21"/>
      <c r="Y8" s="29"/>
    </row>
    <row r="9" spans="1:25" ht="18" x14ac:dyDescent="0.35">
      <c r="A9" s="16"/>
      <c r="B9" s="118" t="s">
        <v>4032</v>
      </c>
      <c r="C9" s="46"/>
      <c r="D9" s="21"/>
      <c r="E9" s="21"/>
      <c r="F9" s="21"/>
      <c r="G9" s="21"/>
      <c r="Y9" s="29"/>
    </row>
    <row r="10" spans="1:25" ht="18" x14ac:dyDescent="0.35">
      <c r="A10" s="16"/>
      <c r="B10" s="16"/>
      <c r="C10" s="45"/>
      <c r="D10" s="85"/>
      <c r="E10" s="21"/>
      <c r="F10" s="21"/>
      <c r="G10" s="21"/>
      <c r="Y10" s="29"/>
    </row>
    <row r="11" spans="1:25" ht="18" x14ac:dyDescent="0.35">
      <c r="A11" s="16"/>
      <c r="B11" s="16"/>
      <c r="C11" s="45"/>
      <c r="D11" s="85"/>
      <c r="E11" s="21"/>
      <c r="F11" s="21"/>
      <c r="G11" s="21"/>
      <c r="Y11" s="29"/>
    </row>
    <row r="12" spans="1:25" ht="15.6" x14ac:dyDescent="0.3">
      <c r="C12" s="4"/>
      <c r="D12" s="21"/>
      <c r="E12" s="21"/>
      <c r="F12" s="21"/>
      <c r="G12" s="21"/>
      <c r="Y12" s="29"/>
    </row>
    <row r="13" spans="1:25" ht="62.4" x14ac:dyDescent="0.3">
      <c r="A13" s="8" t="s">
        <v>0</v>
      </c>
      <c r="B13" s="5" t="s">
        <v>4070</v>
      </c>
      <c r="C13" s="5" t="s">
        <v>4050</v>
      </c>
      <c r="D13" s="5" t="s">
        <v>4051</v>
      </c>
      <c r="E13" s="5" t="s">
        <v>4052</v>
      </c>
      <c r="F13" s="5" t="s">
        <v>4067</v>
      </c>
      <c r="G13" s="5" t="s">
        <v>4066</v>
      </c>
      <c r="H13" s="5" t="s">
        <v>4055</v>
      </c>
      <c r="I13" s="5" t="s">
        <v>4060</v>
      </c>
      <c r="J13" s="5" t="s">
        <v>4058</v>
      </c>
      <c r="K13" s="5" t="s">
        <v>4018</v>
      </c>
      <c r="L13" s="5" t="s">
        <v>4072</v>
      </c>
      <c r="M13" s="5" t="s">
        <v>4068</v>
      </c>
      <c r="N13" s="5" t="s">
        <v>4059</v>
      </c>
      <c r="O13" s="5" t="s">
        <v>4044</v>
      </c>
      <c r="P13" s="5" t="s">
        <v>4069</v>
      </c>
      <c r="Q13" s="5" t="s">
        <v>4073</v>
      </c>
      <c r="R13" s="5" t="s">
        <v>4029</v>
      </c>
      <c r="S13" s="5" t="s">
        <v>4030</v>
      </c>
      <c r="T13" s="5" t="s">
        <v>4031</v>
      </c>
      <c r="U13" s="5" t="s">
        <v>4034</v>
      </c>
      <c r="V13" s="5" t="s">
        <v>4047</v>
      </c>
    </row>
    <row r="14" spans="1:25" ht="15.6" x14ac:dyDescent="0.3">
      <c r="A14" s="8" t="s">
        <v>4033</v>
      </c>
      <c r="B14" s="8"/>
      <c r="C14" s="29">
        <v>10</v>
      </c>
      <c r="D14" s="5">
        <v>10</v>
      </c>
      <c r="E14" s="5">
        <v>10</v>
      </c>
      <c r="F14" s="5">
        <v>10</v>
      </c>
      <c r="G14" s="5">
        <v>10</v>
      </c>
      <c r="H14" s="5">
        <v>10</v>
      </c>
      <c r="I14" s="5">
        <v>10</v>
      </c>
      <c r="J14" s="5">
        <v>10</v>
      </c>
      <c r="K14" s="5">
        <v>25</v>
      </c>
      <c r="L14" s="5">
        <v>15</v>
      </c>
      <c r="M14" s="5">
        <v>5</v>
      </c>
      <c r="N14" s="5">
        <v>10</v>
      </c>
      <c r="O14" s="5">
        <v>10</v>
      </c>
      <c r="P14" s="5">
        <v>25</v>
      </c>
      <c r="Q14" s="5">
        <v>15</v>
      </c>
      <c r="R14" s="5">
        <v>15</v>
      </c>
      <c r="S14" s="5">
        <v>10</v>
      </c>
      <c r="T14" s="5">
        <v>20</v>
      </c>
      <c r="U14" s="5">
        <v>40</v>
      </c>
      <c r="V14" s="29" t="s">
        <v>81</v>
      </c>
    </row>
    <row r="15" spans="1:25" ht="15.6" x14ac:dyDescent="0.3">
      <c r="A15" s="6"/>
      <c r="B15" s="6"/>
      <c r="C15" s="55"/>
      <c r="D15" s="9"/>
      <c r="E15" s="9"/>
      <c r="F15" s="9"/>
      <c r="G15" s="9"/>
      <c r="Y15" s="29"/>
    </row>
    <row r="16" spans="1:25" ht="15.6" x14ac:dyDescent="0.3">
      <c r="A16" s="104" t="s">
        <v>104</v>
      </c>
      <c r="B16" s="104"/>
      <c r="C16" s="55" t="s">
        <v>81</v>
      </c>
      <c r="D16" s="9"/>
      <c r="E16" s="9"/>
      <c r="F16" s="9">
        <v>10</v>
      </c>
      <c r="G16" s="9"/>
      <c r="U16">
        <f>SUM(C16:T16)</f>
        <v>10</v>
      </c>
      <c r="Y16" s="29">
        <f t="shared" ref="Y16:Y18" si="0">SUM(D16:X16)</f>
        <v>20</v>
      </c>
    </row>
    <row r="17" spans="1:25" ht="15.6" x14ac:dyDescent="0.3">
      <c r="A17" s="104" t="s">
        <v>792</v>
      </c>
      <c r="B17" s="104"/>
      <c r="C17" s="55"/>
      <c r="D17" s="9"/>
      <c r="E17" s="9"/>
      <c r="F17" s="9">
        <v>10</v>
      </c>
      <c r="G17" s="9"/>
      <c r="U17">
        <f>SUM(C17:T17)</f>
        <v>10</v>
      </c>
      <c r="Y17" s="29">
        <f t="shared" si="0"/>
        <v>20</v>
      </c>
    </row>
    <row r="18" spans="1:25" ht="15.6" x14ac:dyDescent="0.3">
      <c r="A18" s="104" t="s">
        <v>132</v>
      </c>
      <c r="B18" s="104"/>
      <c r="C18" s="55"/>
      <c r="D18" s="9"/>
      <c r="E18" s="9"/>
      <c r="F18" s="9">
        <v>10</v>
      </c>
      <c r="G18" s="9"/>
      <c r="U18">
        <f>SUM(C18:T18)</f>
        <v>10</v>
      </c>
      <c r="Y18" s="29">
        <f t="shared" si="0"/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875A-8A8B-4A40-B892-116BE6A762B4}">
  <dimension ref="A2:Z2219"/>
  <sheetViews>
    <sheetView workbookViewId="0">
      <selection activeCell="G268" sqref="G268"/>
    </sheetView>
  </sheetViews>
  <sheetFormatPr defaultRowHeight="15.6" x14ac:dyDescent="0.3"/>
  <cols>
    <col min="1" max="1" width="10.88671875" customWidth="1"/>
    <col min="3" max="3" width="41.44140625" customWidth="1"/>
    <col min="4" max="4" width="13.6640625" customWidth="1"/>
    <col min="5" max="5" width="11.6640625" customWidth="1"/>
    <col min="6" max="6" width="13.6640625" customWidth="1"/>
    <col min="7" max="7" width="15.44140625" customWidth="1"/>
    <col min="8" max="8" width="14.88671875" style="4" customWidth="1"/>
    <col min="9" max="9" width="10.77734375" customWidth="1"/>
    <col min="10" max="10" width="10" style="4" customWidth="1"/>
    <col min="11" max="11" width="11.33203125" style="4" customWidth="1"/>
    <col min="12" max="12" width="13" style="107" customWidth="1"/>
    <col min="13" max="13" width="12.77734375" customWidth="1"/>
    <col min="14" max="14" width="8.88671875" style="6"/>
  </cols>
  <sheetData>
    <row r="2" spans="1:14" x14ac:dyDescent="0.3">
      <c r="A2" s="4"/>
    </row>
    <row r="3" spans="1:14" x14ac:dyDescent="0.3">
      <c r="A3" s="4"/>
    </row>
    <row r="4" spans="1:14" x14ac:dyDescent="0.3">
      <c r="A4" s="4"/>
    </row>
    <row r="5" spans="1:14" x14ac:dyDescent="0.3">
      <c r="A5" s="4"/>
    </row>
    <row r="6" spans="1:14" x14ac:dyDescent="0.3">
      <c r="A6" s="4"/>
    </row>
    <row r="7" spans="1:14" s="42" customFormat="1" ht="18" x14ac:dyDescent="0.35">
      <c r="J7" s="42" t="s">
        <v>2706</v>
      </c>
      <c r="L7" s="29"/>
      <c r="N7" s="29"/>
    </row>
    <row r="8" spans="1:14" s="17" customFormat="1" ht="18" x14ac:dyDescent="0.35">
      <c r="A8" s="16"/>
      <c r="B8" s="16"/>
      <c r="C8" s="16" t="s">
        <v>2735</v>
      </c>
      <c r="D8" s="16"/>
      <c r="E8" s="16"/>
      <c r="G8" s="16"/>
      <c r="H8" s="42" t="s">
        <v>2585</v>
      </c>
      <c r="J8" s="42" t="s">
        <v>2584</v>
      </c>
      <c r="K8" s="42"/>
      <c r="L8" s="8" t="s">
        <v>95</v>
      </c>
      <c r="N8" s="8"/>
    </row>
    <row r="9" spans="1:14" s="17" customFormat="1" ht="18" x14ac:dyDescent="0.35">
      <c r="A9" s="16"/>
      <c r="B9" s="16"/>
      <c r="C9" s="102" t="s">
        <v>4566</v>
      </c>
      <c r="D9" s="16"/>
      <c r="E9" s="16"/>
      <c r="G9" s="16"/>
      <c r="H9" s="42"/>
      <c r="J9" s="42"/>
      <c r="K9" s="42"/>
      <c r="L9" s="8"/>
      <c r="N9" s="8"/>
    </row>
    <row r="10" spans="1:14" ht="18" x14ac:dyDescent="0.35">
      <c r="A10" s="16"/>
      <c r="B10" s="16"/>
      <c r="C10" s="16"/>
      <c r="D10" s="16"/>
      <c r="E10" s="16"/>
      <c r="G10" s="16"/>
    </row>
    <row r="11" spans="1:14" s="6" customFormat="1" x14ac:dyDescent="0.3">
      <c r="A11" s="24"/>
      <c r="B11" s="24"/>
      <c r="C11" s="24" t="s">
        <v>2568</v>
      </c>
      <c r="D11" s="24"/>
      <c r="E11" s="24"/>
      <c r="F11" s="24"/>
      <c r="G11" s="24"/>
      <c r="H11" s="24"/>
      <c r="I11" s="24"/>
      <c r="J11" s="24"/>
      <c r="K11" s="24"/>
    </row>
    <row r="12" spans="1:14" s="55" customFormat="1" x14ac:dyDescent="0.3">
      <c r="B12" s="25"/>
      <c r="C12" s="25" t="s">
        <v>2580</v>
      </c>
      <c r="H12" s="55">
        <f>I328</f>
        <v>262</v>
      </c>
      <c r="I12" s="28"/>
      <c r="J12" s="55">
        <f>L328</f>
        <v>236</v>
      </c>
      <c r="L12" s="82">
        <f>M328</f>
        <v>0.9007633587786259</v>
      </c>
    </row>
    <row r="13" spans="1:14" s="55" customFormat="1" x14ac:dyDescent="0.3">
      <c r="B13" s="25"/>
      <c r="C13" s="25" t="s">
        <v>2581</v>
      </c>
      <c r="H13" s="55">
        <f>I938</f>
        <v>537</v>
      </c>
      <c r="I13" s="28"/>
      <c r="J13" s="55">
        <f>L938</f>
        <v>447</v>
      </c>
      <c r="L13" s="82">
        <f>M938</f>
        <v>0.83240223463687146</v>
      </c>
    </row>
    <row r="14" spans="1:14" s="55" customFormat="1" x14ac:dyDescent="0.3">
      <c r="B14" s="25"/>
      <c r="C14" s="25" t="s">
        <v>2582</v>
      </c>
      <c r="G14" s="25"/>
      <c r="H14" s="55">
        <f>I1379</f>
        <v>378</v>
      </c>
      <c r="I14" s="28"/>
      <c r="J14" s="55">
        <f>L1379</f>
        <v>326</v>
      </c>
      <c r="L14" s="82">
        <f>M1379</f>
        <v>0.86243386243386244</v>
      </c>
    </row>
    <row r="15" spans="1:14" s="52" customFormat="1" x14ac:dyDescent="0.3">
      <c r="A15" s="15"/>
      <c r="B15" s="15"/>
      <c r="C15" s="15" t="s">
        <v>2583</v>
      </c>
      <c r="D15" s="15"/>
      <c r="E15" s="15"/>
      <c r="F15" s="15"/>
      <c r="G15" s="15"/>
      <c r="H15" s="15">
        <f>I1381</f>
        <v>1177</v>
      </c>
      <c r="I15" s="35"/>
      <c r="J15" s="15">
        <f>L1381</f>
        <v>1009</v>
      </c>
      <c r="K15" s="15"/>
      <c r="L15" s="35">
        <f>M1381</f>
        <v>0.8572642310960068</v>
      </c>
    </row>
    <row r="16" spans="1:14" s="29" customFormat="1" x14ac:dyDescent="0.3">
      <c r="C16" s="24" t="s">
        <v>2734</v>
      </c>
      <c r="L16" s="83">
        <v>1</v>
      </c>
    </row>
    <row r="17" spans="1:26" s="6" customFormat="1" x14ac:dyDescent="0.3">
      <c r="C17" s="1"/>
      <c r="H17" s="55"/>
      <c r="J17" s="55"/>
      <c r="K17" s="55"/>
      <c r="L17" s="57"/>
    </row>
    <row r="18" spans="1:26" s="5" customFormat="1" ht="46.8" x14ac:dyDescent="0.3">
      <c r="A18" s="5" t="s">
        <v>0</v>
      </c>
      <c r="B18" s="58" t="s">
        <v>1</v>
      </c>
      <c r="C18" s="5" t="s">
        <v>2</v>
      </c>
      <c r="D18" s="5" t="s">
        <v>2530</v>
      </c>
      <c r="F18" s="5" t="s">
        <v>2531</v>
      </c>
      <c r="G18" s="5" t="s">
        <v>2532</v>
      </c>
      <c r="H18" s="5" t="s">
        <v>2533</v>
      </c>
      <c r="I18" s="5" t="s">
        <v>2538</v>
      </c>
      <c r="J18" s="5" t="s">
        <v>2534</v>
      </c>
      <c r="K18" s="5" t="s">
        <v>4506</v>
      </c>
      <c r="L18" s="5" t="s">
        <v>2560</v>
      </c>
      <c r="M18" s="59" t="s">
        <v>95</v>
      </c>
      <c r="N18" s="59"/>
    </row>
    <row r="19" spans="1:26" s="6" customFormat="1" x14ac:dyDescent="0.3">
      <c r="B19" s="60"/>
      <c r="I19" s="55"/>
      <c r="L19" s="55"/>
      <c r="M19" s="56"/>
    </row>
    <row r="20" spans="1:26" s="6" customFormat="1" x14ac:dyDescent="0.3">
      <c r="A20" s="6" t="s">
        <v>104</v>
      </c>
      <c r="B20" s="6" t="s">
        <v>2834</v>
      </c>
      <c r="C20" s="6" t="s">
        <v>6</v>
      </c>
      <c r="D20" s="6" t="s">
        <v>2838</v>
      </c>
      <c r="F20" s="6" t="s">
        <v>2840</v>
      </c>
      <c r="G20" s="6" t="s">
        <v>106</v>
      </c>
      <c r="H20" s="6" t="s">
        <v>107</v>
      </c>
      <c r="I20" s="104">
        <v>1</v>
      </c>
      <c r="J20" s="6" t="s">
        <v>105</v>
      </c>
      <c r="K20" s="6" t="s">
        <v>4507</v>
      </c>
      <c r="L20" s="6">
        <v>1</v>
      </c>
      <c r="M20" s="56"/>
    </row>
    <row r="21" spans="1:26" s="135" customFormat="1" x14ac:dyDescent="0.3">
      <c r="A21" s="135" t="s">
        <v>104</v>
      </c>
      <c r="B21" s="135" t="s">
        <v>2834</v>
      </c>
      <c r="C21" s="135" t="s">
        <v>6</v>
      </c>
      <c r="D21" s="135" t="s">
        <v>2852</v>
      </c>
      <c r="F21" s="135" t="s">
        <v>124</v>
      </c>
      <c r="G21" s="135" t="s">
        <v>125</v>
      </c>
      <c r="H21" s="135" t="s">
        <v>126</v>
      </c>
      <c r="I21" s="133">
        <v>1</v>
      </c>
      <c r="J21" s="135" t="s">
        <v>105</v>
      </c>
      <c r="K21" s="135" t="s">
        <v>4508</v>
      </c>
      <c r="L21" s="135">
        <v>1</v>
      </c>
    </row>
    <row r="22" spans="1:26" s="6" customFormat="1" x14ac:dyDescent="0.3">
      <c r="A22" s="6" t="s">
        <v>104</v>
      </c>
      <c r="B22" s="6" t="s">
        <v>2834</v>
      </c>
      <c r="C22" s="6" t="s">
        <v>6</v>
      </c>
      <c r="D22" s="6" t="s">
        <v>2843</v>
      </c>
      <c r="F22" s="6" t="s">
        <v>2844</v>
      </c>
      <c r="G22" s="6" t="s">
        <v>133</v>
      </c>
      <c r="H22" s="6" t="s">
        <v>134</v>
      </c>
      <c r="I22" s="104">
        <v>1</v>
      </c>
      <c r="J22" s="6" t="s">
        <v>105</v>
      </c>
      <c r="K22" s="6" t="s">
        <v>4509</v>
      </c>
      <c r="L22" s="6">
        <v>1</v>
      </c>
    </row>
    <row r="23" spans="1:26" s="135" customFormat="1" x14ac:dyDescent="0.3">
      <c r="A23" s="135" t="s">
        <v>104</v>
      </c>
      <c r="B23" s="135" t="s">
        <v>2834</v>
      </c>
      <c r="C23" s="135" t="s">
        <v>6</v>
      </c>
      <c r="D23" s="135" t="s">
        <v>2835</v>
      </c>
      <c r="F23" s="135" t="s">
        <v>111</v>
      </c>
      <c r="G23" s="135" t="s">
        <v>112</v>
      </c>
      <c r="H23" s="135" t="s">
        <v>113</v>
      </c>
      <c r="I23" s="133">
        <v>1</v>
      </c>
      <c r="J23" s="135" t="s">
        <v>105</v>
      </c>
      <c r="K23" s="135" t="s">
        <v>4508</v>
      </c>
      <c r="L23" s="135">
        <v>1</v>
      </c>
    </row>
    <row r="24" spans="1:26" s="6" customFormat="1" x14ac:dyDescent="0.3">
      <c r="A24" s="6" t="s">
        <v>104</v>
      </c>
      <c r="B24" s="6" t="s">
        <v>2834</v>
      </c>
      <c r="C24" s="6" t="s">
        <v>6</v>
      </c>
      <c r="D24" s="6" t="s">
        <v>2847</v>
      </c>
      <c r="F24" s="6" t="s">
        <v>2849</v>
      </c>
      <c r="G24" s="6" t="s">
        <v>122</v>
      </c>
      <c r="H24" s="6" t="s">
        <v>123</v>
      </c>
      <c r="I24" s="104">
        <v>1</v>
      </c>
      <c r="J24" s="6" t="s">
        <v>105</v>
      </c>
      <c r="K24" s="6" t="s">
        <v>4510</v>
      </c>
      <c r="L24" s="6">
        <v>1</v>
      </c>
    </row>
    <row r="25" spans="1:26" s="6" customFormat="1" x14ac:dyDescent="0.3">
      <c r="A25" s="6" t="s">
        <v>104</v>
      </c>
      <c r="B25" s="6" t="s">
        <v>2834</v>
      </c>
      <c r="C25" s="6" t="s">
        <v>6</v>
      </c>
      <c r="D25" s="6" t="s">
        <v>2847</v>
      </c>
      <c r="F25" s="6" t="s">
        <v>2848</v>
      </c>
      <c r="G25" s="6" t="s">
        <v>130</v>
      </c>
      <c r="H25" s="6" t="s">
        <v>131</v>
      </c>
      <c r="I25" s="104">
        <v>1</v>
      </c>
      <c r="J25" s="6" t="s">
        <v>105</v>
      </c>
      <c r="K25" s="6" t="s">
        <v>4510</v>
      </c>
      <c r="L25" s="6">
        <v>1</v>
      </c>
    </row>
    <row r="26" spans="1:26" s="6" customFormat="1" x14ac:dyDescent="0.3">
      <c r="A26" s="6" t="s">
        <v>104</v>
      </c>
      <c r="B26" s="6" t="s">
        <v>2834</v>
      </c>
      <c r="C26" s="6" t="s">
        <v>6</v>
      </c>
      <c r="D26" s="6" t="s">
        <v>2841</v>
      </c>
      <c r="F26" s="6" t="s">
        <v>2842</v>
      </c>
      <c r="G26" s="6" t="s">
        <v>138</v>
      </c>
      <c r="H26" s="6" t="s">
        <v>139</v>
      </c>
      <c r="I26" s="104">
        <v>1</v>
      </c>
      <c r="J26" s="6" t="s">
        <v>105</v>
      </c>
      <c r="K26" s="6" t="s">
        <v>4511</v>
      </c>
      <c r="L26" s="6">
        <v>1</v>
      </c>
    </row>
    <row r="27" spans="1:26" s="135" customFormat="1" x14ac:dyDescent="0.3">
      <c r="A27" s="135" t="s">
        <v>104</v>
      </c>
      <c r="B27" s="135" t="s">
        <v>2834</v>
      </c>
      <c r="C27" s="135" t="s">
        <v>6</v>
      </c>
      <c r="D27" s="135" t="s">
        <v>2851</v>
      </c>
      <c r="F27" s="135" t="s">
        <v>115</v>
      </c>
      <c r="G27" s="135" t="s">
        <v>116</v>
      </c>
      <c r="H27" s="135" t="s">
        <v>117</v>
      </c>
      <c r="I27" s="133">
        <v>1</v>
      </c>
      <c r="J27" s="135" t="s">
        <v>105</v>
      </c>
      <c r="K27" s="135" t="s">
        <v>4508</v>
      </c>
      <c r="L27" s="135">
        <v>1</v>
      </c>
    </row>
    <row r="28" spans="1:26" s="135" customFormat="1" x14ac:dyDescent="0.3">
      <c r="A28" s="135" t="s">
        <v>104</v>
      </c>
      <c r="B28" s="135" t="s">
        <v>2834</v>
      </c>
      <c r="C28" s="135" t="s">
        <v>6</v>
      </c>
      <c r="D28" s="135" t="s">
        <v>2852</v>
      </c>
      <c r="F28" s="135" t="s">
        <v>127</v>
      </c>
      <c r="G28" s="135" t="s">
        <v>128</v>
      </c>
      <c r="H28" s="135" t="s">
        <v>129</v>
      </c>
      <c r="I28" s="133">
        <v>1</v>
      </c>
      <c r="J28" s="135" t="s">
        <v>105</v>
      </c>
      <c r="K28" s="135" t="s">
        <v>4508</v>
      </c>
      <c r="L28" s="135">
        <v>1</v>
      </c>
    </row>
    <row r="29" spans="1:26" s="8" customFormat="1" x14ac:dyDescent="0.3">
      <c r="A29" s="8" t="s">
        <v>2562</v>
      </c>
      <c r="B29" s="61"/>
      <c r="I29" s="29">
        <f>SUM(I20:I28)</f>
        <v>9</v>
      </c>
      <c r="L29" s="29">
        <f>SUM(L20:L28)</f>
        <v>9</v>
      </c>
      <c r="M29" s="62">
        <f>(L29/I29)</f>
        <v>1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s="6" customFormat="1" x14ac:dyDescent="0.3">
      <c r="A30" s="108"/>
      <c r="B30" s="104"/>
      <c r="C30" s="104"/>
      <c r="D30" s="104"/>
      <c r="F30" s="104"/>
      <c r="G30" s="104"/>
      <c r="H30" s="104"/>
      <c r="I30" s="29"/>
      <c r="J30" s="109"/>
      <c r="L30" s="29"/>
      <c r="M30" s="62"/>
    </row>
    <row r="31" spans="1:26" s="6" customFormat="1" x14ac:dyDescent="0.3">
      <c r="A31" s="6" t="s">
        <v>104</v>
      </c>
      <c r="B31" s="6" t="s">
        <v>2834</v>
      </c>
      <c r="C31" s="6" t="s">
        <v>77</v>
      </c>
      <c r="D31" s="6" t="s">
        <v>2858</v>
      </c>
      <c r="F31" s="6" t="s">
        <v>2860</v>
      </c>
      <c r="G31" s="6" t="s">
        <v>163</v>
      </c>
      <c r="H31" s="6" t="s">
        <v>164</v>
      </c>
      <c r="I31" s="150">
        <v>1</v>
      </c>
      <c r="J31" s="6" t="s">
        <v>105</v>
      </c>
      <c r="K31" s="6" t="s">
        <v>4511</v>
      </c>
      <c r="L31" s="150">
        <v>1</v>
      </c>
      <c r="M31" s="62"/>
    </row>
    <row r="32" spans="1:26" s="6" customFormat="1" x14ac:dyDescent="0.3">
      <c r="A32" s="6" t="s">
        <v>104</v>
      </c>
      <c r="B32" s="6" t="s">
        <v>2834</v>
      </c>
      <c r="C32" s="6" t="s">
        <v>77</v>
      </c>
      <c r="D32" s="6" t="s">
        <v>2868</v>
      </c>
      <c r="F32" s="6" t="s">
        <v>2869</v>
      </c>
      <c r="G32" s="6" t="s">
        <v>170</v>
      </c>
      <c r="H32" s="6" t="s">
        <v>171</v>
      </c>
      <c r="I32" s="150">
        <v>1</v>
      </c>
      <c r="J32" s="6" t="s">
        <v>105</v>
      </c>
      <c r="K32" s="6" t="s">
        <v>4510</v>
      </c>
      <c r="L32" s="150">
        <v>1</v>
      </c>
      <c r="M32" s="62"/>
    </row>
    <row r="33" spans="1:24" s="6" customFormat="1" x14ac:dyDescent="0.3">
      <c r="A33" s="6" t="s">
        <v>104</v>
      </c>
      <c r="B33" s="6" t="s">
        <v>2834</v>
      </c>
      <c r="C33" s="6" t="s">
        <v>77</v>
      </c>
      <c r="D33" s="6" t="s">
        <v>2861</v>
      </c>
      <c r="F33" s="6" t="s">
        <v>2862</v>
      </c>
      <c r="G33" s="6" t="s">
        <v>161</v>
      </c>
      <c r="H33" s="6" t="s">
        <v>162</v>
      </c>
      <c r="I33" s="150">
        <v>1</v>
      </c>
      <c r="J33" s="6" t="s">
        <v>105</v>
      </c>
      <c r="K33" s="6" t="s">
        <v>4511</v>
      </c>
      <c r="L33" s="150">
        <v>1</v>
      </c>
      <c r="M33" s="62"/>
    </row>
    <row r="34" spans="1:24" s="6" customFormat="1" x14ac:dyDescent="0.3">
      <c r="A34" s="6" t="s">
        <v>104</v>
      </c>
      <c r="B34" s="6" t="s">
        <v>2834</v>
      </c>
      <c r="C34" s="6" t="s">
        <v>77</v>
      </c>
      <c r="D34" s="6" t="s">
        <v>2863</v>
      </c>
      <c r="F34" s="6" t="s">
        <v>2864</v>
      </c>
      <c r="G34" s="6" t="s">
        <v>165</v>
      </c>
      <c r="H34" s="6" t="s">
        <v>166</v>
      </c>
      <c r="I34" s="150">
        <v>1</v>
      </c>
      <c r="J34" s="6" t="s">
        <v>105</v>
      </c>
      <c r="K34" s="6" t="s">
        <v>4511</v>
      </c>
      <c r="L34" s="150">
        <v>1</v>
      </c>
      <c r="M34" s="62"/>
    </row>
    <row r="35" spans="1:24" s="6" customFormat="1" x14ac:dyDescent="0.3">
      <c r="A35" s="6" t="s">
        <v>104</v>
      </c>
      <c r="B35" s="6" t="s">
        <v>2834</v>
      </c>
      <c r="C35" s="6" t="s">
        <v>77</v>
      </c>
      <c r="D35" s="6" t="s">
        <v>2871</v>
      </c>
      <c r="F35" s="6" t="s">
        <v>2872</v>
      </c>
      <c r="G35" s="6" t="s">
        <v>149</v>
      </c>
      <c r="H35" s="6" t="s">
        <v>150</v>
      </c>
      <c r="I35" s="104">
        <v>1</v>
      </c>
      <c r="J35" s="6" t="s">
        <v>105</v>
      </c>
      <c r="K35" s="6" t="s">
        <v>4510</v>
      </c>
      <c r="L35" s="150">
        <v>1</v>
      </c>
    </row>
    <row r="36" spans="1:24" s="135" customFormat="1" x14ac:dyDescent="0.3">
      <c r="A36" s="135" t="s">
        <v>104</v>
      </c>
      <c r="B36" s="135" t="s">
        <v>2834</v>
      </c>
      <c r="C36" s="135" t="s">
        <v>77</v>
      </c>
      <c r="D36" s="135" t="s">
        <v>2854</v>
      </c>
      <c r="F36" s="135" t="s">
        <v>167</v>
      </c>
      <c r="G36" s="135" t="s">
        <v>168</v>
      </c>
      <c r="H36" s="135" t="s">
        <v>169</v>
      </c>
      <c r="I36" s="133">
        <v>1</v>
      </c>
      <c r="J36" s="135" t="s">
        <v>105</v>
      </c>
      <c r="K36" s="135" t="s">
        <v>4508</v>
      </c>
      <c r="L36" s="180">
        <v>1</v>
      </c>
    </row>
    <row r="37" spans="1:24" s="135" customFormat="1" x14ac:dyDescent="0.3">
      <c r="A37" s="135" t="s">
        <v>104</v>
      </c>
      <c r="B37" s="135" t="s">
        <v>2834</v>
      </c>
      <c r="C37" s="135" t="s">
        <v>77</v>
      </c>
      <c r="D37" s="135" t="s">
        <v>2856</v>
      </c>
      <c r="F37" s="135" t="s">
        <v>2857</v>
      </c>
      <c r="G37" s="135" t="s">
        <v>185</v>
      </c>
      <c r="H37" s="135" t="s">
        <v>186</v>
      </c>
      <c r="I37" s="133">
        <v>1</v>
      </c>
      <c r="J37" s="135" t="s">
        <v>105</v>
      </c>
      <c r="K37" s="135" t="s">
        <v>4508</v>
      </c>
      <c r="L37" s="180">
        <v>1</v>
      </c>
    </row>
    <row r="38" spans="1:24" s="135" customFormat="1" x14ac:dyDescent="0.3">
      <c r="A38" s="135" t="s">
        <v>104</v>
      </c>
      <c r="B38" s="135" t="s">
        <v>2834</v>
      </c>
      <c r="C38" s="135" t="s">
        <v>77</v>
      </c>
      <c r="D38" s="135" t="s">
        <v>4336</v>
      </c>
      <c r="F38" s="135" t="s">
        <v>4337</v>
      </c>
      <c r="G38" s="135" t="s">
        <v>4338</v>
      </c>
      <c r="H38" s="135" t="s">
        <v>4339</v>
      </c>
      <c r="I38" s="133">
        <v>1</v>
      </c>
      <c r="J38" s="135" t="s">
        <v>105</v>
      </c>
      <c r="K38" s="135" t="s">
        <v>4508</v>
      </c>
      <c r="L38" s="180">
        <v>1</v>
      </c>
    </row>
    <row r="39" spans="1:24" s="6" customFormat="1" x14ac:dyDescent="0.3">
      <c r="A39" s="6" t="s">
        <v>104</v>
      </c>
      <c r="B39" s="6" t="s">
        <v>2834</v>
      </c>
      <c r="C39" s="6" t="s">
        <v>77</v>
      </c>
      <c r="D39" s="6" t="s">
        <v>2870</v>
      </c>
      <c r="F39" s="6" t="s">
        <v>2842</v>
      </c>
      <c r="G39" s="6" t="s">
        <v>138</v>
      </c>
      <c r="H39" s="6" t="s">
        <v>139</v>
      </c>
      <c r="I39" s="104">
        <v>1</v>
      </c>
      <c r="J39" s="6" t="s">
        <v>105</v>
      </c>
      <c r="K39" s="6" t="s">
        <v>4511</v>
      </c>
      <c r="L39" s="150">
        <v>1</v>
      </c>
    </row>
    <row r="40" spans="1:24" s="6" customFormat="1" x14ac:dyDescent="0.3">
      <c r="A40" s="6" t="s">
        <v>104</v>
      </c>
      <c r="B40" s="6" t="s">
        <v>2834</v>
      </c>
      <c r="C40" s="6" t="s">
        <v>77</v>
      </c>
      <c r="D40" s="6" t="s">
        <v>2853</v>
      </c>
      <c r="F40" s="6" t="s">
        <v>151</v>
      </c>
      <c r="G40" s="6" t="s">
        <v>152</v>
      </c>
      <c r="H40" s="6" t="s">
        <v>153</v>
      </c>
      <c r="I40" s="104">
        <v>1</v>
      </c>
      <c r="J40" s="6" t="s">
        <v>105</v>
      </c>
      <c r="K40" s="6" t="s">
        <v>4510</v>
      </c>
      <c r="L40" s="150">
        <v>1</v>
      </c>
    </row>
    <row r="41" spans="1:24" s="6" customFormat="1" x14ac:dyDescent="0.3">
      <c r="A41" s="6" t="s">
        <v>104</v>
      </c>
      <c r="B41" s="6" t="s">
        <v>2834</v>
      </c>
      <c r="C41" s="6" t="s">
        <v>77</v>
      </c>
      <c r="D41" s="6" t="s">
        <v>2852</v>
      </c>
      <c r="F41" s="6" t="s">
        <v>179</v>
      </c>
      <c r="G41" s="6" t="s">
        <v>180</v>
      </c>
      <c r="H41" s="6" t="s">
        <v>181</v>
      </c>
      <c r="I41" s="104">
        <v>1</v>
      </c>
      <c r="J41" s="6" t="s">
        <v>105</v>
      </c>
      <c r="K41" s="6" t="s">
        <v>4510</v>
      </c>
      <c r="L41" s="150">
        <v>1</v>
      </c>
    </row>
    <row r="42" spans="1:24" s="135" customFormat="1" x14ac:dyDescent="0.3">
      <c r="A42" s="135" t="s">
        <v>104</v>
      </c>
      <c r="B42" s="135" t="s">
        <v>2834</v>
      </c>
      <c r="C42" s="135" t="s">
        <v>77</v>
      </c>
      <c r="D42" s="135" t="s">
        <v>2853</v>
      </c>
      <c r="F42" s="135" t="s">
        <v>143</v>
      </c>
      <c r="G42" s="135" t="s">
        <v>144</v>
      </c>
      <c r="H42" s="135" t="s">
        <v>145</v>
      </c>
      <c r="I42" s="133">
        <v>1</v>
      </c>
      <c r="J42" s="135" t="s">
        <v>105</v>
      </c>
      <c r="K42" s="135" t="s">
        <v>4508</v>
      </c>
      <c r="L42" s="180">
        <v>1</v>
      </c>
    </row>
    <row r="43" spans="1:24" s="8" customFormat="1" x14ac:dyDescent="0.3">
      <c r="A43" s="8" t="s">
        <v>2562</v>
      </c>
      <c r="B43" s="61"/>
      <c r="I43" s="29">
        <f>SUM(I31:I42)</f>
        <v>12</v>
      </c>
      <c r="L43" s="29">
        <f>SUM(L31:L42)</f>
        <v>12</v>
      </c>
      <c r="M43" s="62">
        <f>(L43/I43)</f>
        <v>1</v>
      </c>
      <c r="W43" s="6"/>
      <c r="X43" s="6"/>
    </row>
    <row r="44" spans="1:24" s="6" customFormat="1" x14ac:dyDescent="0.3">
      <c r="A44" s="108"/>
      <c r="B44" s="104"/>
      <c r="C44" s="104"/>
      <c r="D44" s="104"/>
      <c r="F44" s="104"/>
      <c r="G44" s="104"/>
      <c r="H44" s="104"/>
      <c r="I44" s="29"/>
      <c r="J44" s="109"/>
      <c r="L44" s="29"/>
      <c r="M44" s="62"/>
    </row>
    <row r="45" spans="1:24" s="6" customFormat="1" x14ac:dyDescent="0.3">
      <c r="A45" s="6" t="s">
        <v>104</v>
      </c>
      <c r="B45" s="6" t="s">
        <v>2834</v>
      </c>
      <c r="C45" s="6" t="s">
        <v>5</v>
      </c>
      <c r="D45" s="6" t="s">
        <v>2885</v>
      </c>
      <c r="F45" s="6" t="s">
        <v>2886</v>
      </c>
      <c r="G45" s="6" t="s">
        <v>202</v>
      </c>
      <c r="H45" s="6" t="s">
        <v>203</v>
      </c>
      <c r="I45" s="6">
        <v>1</v>
      </c>
      <c r="J45" s="6" t="s">
        <v>105</v>
      </c>
      <c r="K45" s="6" t="s">
        <v>4509</v>
      </c>
      <c r="L45" s="55">
        <v>1</v>
      </c>
    </row>
    <row r="46" spans="1:24" s="6" customFormat="1" x14ac:dyDescent="0.3">
      <c r="A46" s="6" t="s">
        <v>104</v>
      </c>
      <c r="B46" s="6" t="s">
        <v>2834</v>
      </c>
      <c r="C46" s="6" t="s">
        <v>5</v>
      </c>
      <c r="D46" s="6" t="s">
        <v>2882</v>
      </c>
      <c r="F46" s="6" t="s">
        <v>2884</v>
      </c>
      <c r="G46" s="6" t="s">
        <v>195</v>
      </c>
      <c r="H46" s="6" t="s">
        <v>196</v>
      </c>
      <c r="I46" s="6">
        <v>1</v>
      </c>
      <c r="J46" s="6" t="s">
        <v>105</v>
      </c>
      <c r="K46" s="6" t="s">
        <v>4511</v>
      </c>
      <c r="L46" s="55">
        <v>1</v>
      </c>
    </row>
    <row r="47" spans="1:24" s="132" customFormat="1" x14ac:dyDescent="0.3">
      <c r="A47" s="132" t="s">
        <v>104</v>
      </c>
      <c r="B47" s="132" t="s">
        <v>2834</v>
      </c>
      <c r="C47" s="132" t="s">
        <v>5</v>
      </c>
      <c r="D47" s="132" t="s">
        <v>2880</v>
      </c>
      <c r="F47" s="132" t="s">
        <v>2881</v>
      </c>
      <c r="G47" s="132" t="s">
        <v>191</v>
      </c>
      <c r="H47" s="132" t="s">
        <v>192</v>
      </c>
      <c r="I47" s="132">
        <v>1</v>
      </c>
      <c r="J47" s="132" t="s">
        <v>121</v>
      </c>
      <c r="K47" s="132" t="s">
        <v>4508</v>
      </c>
      <c r="L47" s="121">
        <v>0</v>
      </c>
    </row>
    <row r="48" spans="1:24" s="6" customFormat="1" x14ac:dyDescent="0.3">
      <c r="A48" s="6" t="s">
        <v>104</v>
      </c>
      <c r="B48" s="6" t="s">
        <v>2834</v>
      </c>
      <c r="C48" s="6" t="s">
        <v>5</v>
      </c>
      <c r="D48" s="6" t="s">
        <v>2855</v>
      </c>
      <c r="F48" s="6" t="s">
        <v>2879</v>
      </c>
      <c r="G48" s="6" t="s">
        <v>197</v>
      </c>
      <c r="H48" s="6" t="s">
        <v>198</v>
      </c>
      <c r="I48" s="6">
        <v>1</v>
      </c>
      <c r="J48" s="6" t="s">
        <v>105</v>
      </c>
      <c r="K48" s="6" t="s">
        <v>4512</v>
      </c>
      <c r="L48" s="55">
        <v>1</v>
      </c>
    </row>
    <row r="49" spans="1:24" s="6" customFormat="1" x14ac:dyDescent="0.3">
      <c r="A49" s="6" t="s">
        <v>104</v>
      </c>
      <c r="B49" s="6" t="s">
        <v>2834</v>
      </c>
      <c r="C49" s="6" t="s">
        <v>5</v>
      </c>
      <c r="D49" s="6" t="s">
        <v>2863</v>
      </c>
      <c r="F49" s="6" t="s">
        <v>2864</v>
      </c>
      <c r="G49" s="6" t="s">
        <v>165</v>
      </c>
      <c r="H49" s="6" t="s">
        <v>166</v>
      </c>
      <c r="I49" s="6">
        <v>1</v>
      </c>
      <c r="J49" s="6" t="s">
        <v>105</v>
      </c>
      <c r="K49" s="6" t="s">
        <v>4511</v>
      </c>
      <c r="L49" s="55">
        <v>1</v>
      </c>
    </row>
    <row r="50" spans="1:24" s="6" customFormat="1" x14ac:dyDescent="0.3">
      <c r="A50" s="6" t="s">
        <v>104</v>
      </c>
      <c r="B50" s="6" t="s">
        <v>2834</v>
      </c>
      <c r="C50" s="6" t="s">
        <v>5</v>
      </c>
      <c r="D50" s="6" t="s">
        <v>2887</v>
      </c>
      <c r="F50" s="6" t="s">
        <v>2888</v>
      </c>
      <c r="G50" s="6" t="s">
        <v>197</v>
      </c>
      <c r="H50" s="6" t="s">
        <v>204</v>
      </c>
      <c r="I50" s="6">
        <v>1</v>
      </c>
      <c r="J50" s="6" t="s">
        <v>105</v>
      </c>
      <c r="K50" s="6" t="s">
        <v>4511</v>
      </c>
      <c r="L50" s="55">
        <v>1</v>
      </c>
    </row>
    <row r="51" spans="1:24" s="6" customFormat="1" x14ac:dyDescent="0.3">
      <c r="A51" s="6" t="s">
        <v>104</v>
      </c>
      <c r="B51" s="6" t="s">
        <v>2834</v>
      </c>
      <c r="C51" s="6" t="s">
        <v>5</v>
      </c>
      <c r="D51" s="6" t="s">
        <v>2877</v>
      </c>
      <c r="F51" s="6" t="s">
        <v>2878</v>
      </c>
      <c r="G51" s="6" t="s">
        <v>193</v>
      </c>
      <c r="H51" s="6" t="s">
        <v>194</v>
      </c>
      <c r="I51" s="6">
        <v>1</v>
      </c>
      <c r="J51" s="6" t="s">
        <v>105</v>
      </c>
      <c r="K51" s="6" t="s">
        <v>4509</v>
      </c>
      <c r="L51" s="55">
        <v>1</v>
      </c>
    </row>
    <row r="52" spans="1:24" s="6" customFormat="1" x14ac:dyDescent="0.3">
      <c r="A52" s="6" t="s">
        <v>104</v>
      </c>
      <c r="B52" s="6" t="s">
        <v>2834</v>
      </c>
      <c r="C52" s="6" t="s">
        <v>5</v>
      </c>
      <c r="D52" s="6" t="s">
        <v>2890</v>
      </c>
      <c r="F52" s="6" t="s">
        <v>2891</v>
      </c>
      <c r="G52" s="6" t="s">
        <v>200</v>
      </c>
      <c r="H52" s="6" t="s">
        <v>201</v>
      </c>
      <c r="I52" s="6">
        <v>1</v>
      </c>
      <c r="J52" s="6" t="s">
        <v>105</v>
      </c>
      <c r="K52" s="6" t="s">
        <v>4511</v>
      </c>
      <c r="L52" s="55">
        <v>1</v>
      </c>
    </row>
    <row r="53" spans="1:24" s="8" customFormat="1" x14ac:dyDescent="0.3">
      <c r="A53" s="8" t="s">
        <v>2562</v>
      </c>
      <c r="B53" s="61"/>
      <c r="I53" s="29">
        <f>SUM(I45:I52)</f>
        <v>8</v>
      </c>
      <c r="J53" s="29"/>
      <c r="K53" s="29"/>
      <c r="L53" s="29">
        <f>SUM(L45:L52)</f>
        <v>7</v>
      </c>
      <c r="M53" s="62">
        <f>(L53/I53)</f>
        <v>0.875</v>
      </c>
    </row>
    <row r="54" spans="1:24" s="8" customFormat="1" x14ac:dyDescent="0.3">
      <c r="B54" s="61"/>
      <c r="I54" s="29"/>
      <c r="J54" s="29"/>
      <c r="K54" s="29"/>
      <c r="L54" s="29"/>
      <c r="M54" s="62"/>
    </row>
    <row r="55" spans="1:24" s="163" customFormat="1" x14ac:dyDescent="0.3">
      <c r="A55" s="135" t="s">
        <v>104</v>
      </c>
      <c r="B55" s="135" t="s">
        <v>2834</v>
      </c>
      <c r="C55" s="135" t="s">
        <v>4</v>
      </c>
      <c r="D55" s="135" t="s">
        <v>4336</v>
      </c>
      <c r="E55" s="135"/>
      <c r="F55" s="135" t="s">
        <v>4341</v>
      </c>
      <c r="G55" s="135" t="s">
        <v>4342</v>
      </c>
      <c r="H55" s="135" t="s">
        <v>4343</v>
      </c>
      <c r="I55" s="180">
        <v>1</v>
      </c>
      <c r="J55" s="135" t="s">
        <v>105</v>
      </c>
      <c r="K55" s="135" t="s">
        <v>4508</v>
      </c>
      <c r="L55" s="180">
        <v>1</v>
      </c>
      <c r="M55" s="181"/>
    </row>
    <row r="56" spans="1:24" s="8" customFormat="1" x14ac:dyDescent="0.3">
      <c r="A56" s="6" t="s">
        <v>104</v>
      </c>
      <c r="B56" s="6" t="s">
        <v>2834</v>
      </c>
      <c r="C56" s="6" t="s">
        <v>4</v>
      </c>
      <c r="D56" s="6" t="s">
        <v>2897</v>
      </c>
      <c r="E56" s="6"/>
      <c r="F56" s="6" t="s">
        <v>2898</v>
      </c>
      <c r="G56" s="6" t="s">
        <v>233</v>
      </c>
      <c r="H56" s="6" t="s">
        <v>234</v>
      </c>
      <c r="I56" s="150">
        <v>1</v>
      </c>
      <c r="J56" s="6" t="s">
        <v>105</v>
      </c>
      <c r="K56" s="6" t="s">
        <v>4512</v>
      </c>
      <c r="L56" s="150">
        <v>1</v>
      </c>
      <c r="M56" s="62"/>
    </row>
    <row r="57" spans="1:24" s="8" customFormat="1" x14ac:dyDescent="0.3">
      <c r="A57" s="6" t="s">
        <v>104</v>
      </c>
      <c r="B57" s="6" t="s">
        <v>2834</v>
      </c>
      <c r="C57" s="6" t="s">
        <v>4</v>
      </c>
      <c r="D57" s="6" t="s">
        <v>2855</v>
      </c>
      <c r="E57" s="6"/>
      <c r="F57" s="6" t="s">
        <v>245</v>
      </c>
      <c r="G57" s="6" t="s">
        <v>246</v>
      </c>
      <c r="H57" s="6" t="s">
        <v>247</v>
      </c>
      <c r="I57" s="150">
        <v>1</v>
      </c>
      <c r="J57" s="6" t="s">
        <v>105</v>
      </c>
      <c r="K57" s="6" t="s">
        <v>4510</v>
      </c>
      <c r="L57" s="150">
        <v>1</v>
      </c>
      <c r="M57" s="62"/>
      <c r="W57" s="6"/>
      <c r="X57" s="6"/>
    </row>
    <row r="58" spans="1:24" s="163" customFormat="1" x14ac:dyDescent="0.3">
      <c r="A58" s="135" t="s">
        <v>104</v>
      </c>
      <c r="B58" s="135" t="s">
        <v>2834</v>
      </c>
      <c r="C58" s="135" t="s">
        <v>4</v>
      </c>
      <c r="D58" s="135" t="s">
        <v>4336</v>
      </c>
      <c r="E58" s="135"/>
      <c r="F58" s="135" t="s">
        <v>4344</v>
      </c>
      <c r="G58" s="135" t="s">
        <v>4345</v>
      </c>
      <c r="H58" s="135" t="s">
        <v>4346</v>
      </c>
      <c r="I58" s="180">
        <v>1</v>
      </c>
      <c r="J58" s="135" t="s">
        <v>105</v>
      </c>
      <c r="K58" s="135" t="s">
        <v>4508</v>
      </c>
      <c r="L58" s="180">
        <v>1</v>
      </c>
      <c r="M58" s="181"/>
      <c r="W58" s="135"/>
      <c r="X58" s="135"/>
    </row>
    <row r="59" spans="1:24" s="159" customFormat="1" x14ac:dyDescent="0.3">
      <c r="A59" s="132" t="s">
        <v>104</v>
      </c>
      <c r="B59" s="132" t="s">
        <v>2834</v>
      </c>
      <c r="C59" s="132" t="s">
        <v>4</v>
      </c>
      <c r="D59" s="132" t="s">
        <v>4074</v>
      </c>
      <c r="E59" s="132"/>
      <c r="F59" s="132" t="s">
        <v>931</v>
      </c>
      <c r="G59" s="132" t="s">
        <v>932</v>
      </c>
      <c r="H59" s="132" t="s">
        <v>933</v>
      </c>
      <c r="I59" s="182">
        <v>1</v>
      </c>
      <c r="J59" s="132" t="s">
        <v>121</v>
      </c>
      <c r="K59" s="132" t="s">
        <v>4508</v>
      </c>
      <c r="L59" s="182">
        <v>0</v>
      </c>
      <c r="M59" s="183"/>
      <c r="W59" s="132"/>
      <c r="X59" s="132"/>
    </row>
    <row r="60" spans="1:24" s="135" customFormat="1" x14ac:dyDescent="0.3">
      <c r="A60" s="135" t="s">
        <v>104</v>
      </c>
      <c r="B60" s="135" t="s">
        <v>2834</v>
      </c>
      <c r="C60" s="135" t="s">
        <v>4</v>
      </c>
      <c r="D60" s="135" t="s">
        <v>2856</v>
      </c>
      <c r="F60" s="135" t="s">
        <v>220</v>
      </c>
      <c r="G60" s="135" t="s">
        <v>221</v>
      </c>
      <c r="H60" s="135" t="s">
        <v>222</v>
      </c>
      <c r="I60" s="135">
        <v>1</v>
      </c>
      <c r="J60" s="135" t="s">
        <v>105</v>
      </c>
      <c r="K60" s="135" t="s">
        <v>4508</v>
      </c>
      <c r="L60" s="135">
        <v>1</v>
      </c>
    </row>
    <row r="61" spans="1:24" s="135" customFormat="1" x14ac:dyDescent="0.3">
      <c r="A61" s="135" t="s">
        <v>104</v>
      </c>
      <c r="B61" s="135" t="s">
        <v>2834</v>
      </c>
      <c r="C61" s="135" t="s">
        <v>4</v>
      </c>
      <c r="D61" s="135" t="s">
        <v>2876</v>
      </c>
      <c r="F61" s="135" t="s">
        <v>211</v>
      </c>
      <c r="G61" s="135" t="s">
        <v>212</v>
      </c>
      <c r="H61" s="135" t="s">
        <v>213</v>
      </c>
      <c r="I61" s="135">
        <v>1</v>
      </c>
      <c r="J61" s="135" t="s">
        <v>105</v>
      </c>
      <c r="K61" s="135" t="s">
        <v>4508</v>
      </c>
      <c r="L61" s="135">
        <v>1</v>
      </c>
    </row>
    <row r="62" spans="1:24" s="135" customFormat="1" x14ac:dyDescent="0.3">
      <c r="A62" s="135" t="s">
        <v>104</v>
      </c>
      <c r="B62" s="135" t="s">
        <v>2834</v>
      </c>
      <c r="C62" s="135" t="s">
        <v>4</v>
      </c>
      <c r="D62" s="135" t="s">
        <v>2855</v>
      </c>
      <c r="F62" s="135" t="s">
        <v>231</v>
      </c>
      <c r="G62" s="135" t="s">
        <v>136</v>
      </c>
      <c r="H62" s="135" t="s">
        <v>232</v>
      </c>
      <c r="I62" s="135">
        <v>1</v>
      </c>
      <c r="J62" s="135" t="s">
        <v>105</v>
      </c>
      <c r="K62" s="135" t="s">
        <v>4508</v>
      </c>
      <c r="L62" s="135">
        <v>1</v>
      </c>
    </row>
    <row r="63" spans="1:24" s="135" customFormat="1" x14ac:dyDescent="0.3">
      <c r="A63" s="135" t="s">
        <v>104</v>
      </c>
      <c r="B63" s="135" t="s">
        <v>2834</v>
      </c>
      <c r="C63" s="135" t="s">
        <v>4</v>
      </c>
      <c r="D63" s="135" t="s">
        <v>2893</v>
      </c>
      <c r="F63" s="135" t="s">
        <v>2894</v>
      </c>
      <c r="G63" s="135" t="s">
        <v>426</v>
      </c>
      <c r="H63" s="135" t="s">
        <v>2895</v>
      </c>
      <c r="I63" s="135">
        <v>1</v>
      </c>
      <c r="J63" s="135" t="s">
        <v>105</v>
      </c>
      <c r="K63" s="135" t="s">
        <v>4508</v>
      </c>
      <c r="L63" s="135">
        <v>1</v>
      </c>
    </row>
    <row r="64" spans="1:24" s="132" customFormat="1" x14ac:dyDescent="0.3">
      <c r="A64" s="132" t="s">
        <v>104</v>
      </c>
      <c r="B64" s="132" t="s">
        <v>2834</v>
      </c>
      <c r="C64" s="132" t="s">
        <v>4</v>
      </c>
      <c r="D64" s="132" t="s">
        <v>4336</v>
      </c>
      <c r="F64" s="132" t="s">
        <v>4340</v>
      </c>
      <c r="G64" s="132" t="s">
        <v>1061</v>
      </c>
      <c r="H64" s="132" t="s">
        <v>2020</v>
      </c>
      <c r="I64" s="132">
        <v>1</v>
      </c>
      <c r="J64" s="132" t="s">
        <v>121</v>
      </c>
      <c r="K64" s="132" t="s">
        <v>4508</v>
      </c>
      <c r="L64" s="132">
        <v>0</v>
      </c>
    </row>
    <row r="65" spans="1:12" s="135" customFormat="1" x14ac:dyDescent="0.3">
      <c r="A65" s="135" t="s">
        <v>104</v>
      </c>
      <c r="B65" s="135" t="s">
        <v>2834</v>
      </c>
      <c r="C65" s="135" t="s">
        <v>4</v>
      </c>
      <c r="D65" s="135" t="s">
        <v>2856</v>
      </c>
      <c r="F65" s="135" t="s">
        <v>208</v>
      </c>
      <c r="G65" s="135" t="s">
        <v>209</v>
      </c>
      <c r="H65" s="135" t="s">
        <v>210</v>
      </c>
      <c r="I65" s="135">
        <v>1</v>
      </c>
      <c r="J65" s="135" t="s">
        <v>105</v>
      </c>
      <c r="K65" s="135" t="s">
        <v>4508</v>
      </c>
      <c r="L65" s="135">
        <v>1</v>
      </c>
    </row>
    <row r="66" spans="1:12" s="132" customFormat="1" x14ac:dyDescent="0.3">
      <c r="A66" s="132" t="s">
        <v>104</v>
      </c>
      <c r="B66" s="132" t="s">
        <v>2834</v>
      </c>
      <c r="C66" s="132" t="s">
        <v>4</v>
      </c>
      <c r="D66" s="132" t="s">
        <v>4513</v>
      </c>
      <c r="F66" s="132" t="s">
        <v>4514</v>
      </c>
      <c r="G66" s="132" t="s">
        <v>678</v>
      </c>
      <c r="H66" s="132" t="s">
        <v>1079</v>
      </c>
      <c r="I66" s="132">
        <v>1</v>
      </c>
      <c r="J66" s="132" t="s">
        <v>121</v>
      </c>
      <c r="K66" s="132" t="s">
        <v>4508</v>
      </c>
      <c r="L66" s="132">
        <v>0</v>
      </c>
    </row>
    <row r="67" spans="1:12" s="6" customFormat="1" x14ac:dyDescent="0.3">
      <c r="A67" s="6" t="s">
        <v>104</v>
      </c>
      <c r="B67" s="6" t="s">
        <v>2834</v>
      </c>
      <c r="C67" s="6" t="s">
        <v>4</v>
      </c>
      <c r="D67" s="6" t="s">
        <v>2896</v>
      </c>
      <c r="F67" s="6" t="s">
        <v>2864</v>
      </c>
      <c r="G67" s="6" t="s">
        <v>165</v>
      </c>
      <c r="H67" s="6" t="s">
        <v>166</v>
      </c>
      <c r="I67" s="6">
        <v>1</v>
      </c>
      <c r="J67" s="6" t="s">
        <v>105</v>
      </c>
      <c r="K67" s="6" t="s">
        <v>4511</v>
      </c>
      <c r="L67" s="6">
        <v>1</v>
      </c>
    </row>
    <row r="68" spans="1:12" s="6" customFormat="1" x14ac:dyDescent="0.3">
      <c r="A68" s="6" t="s">
        <v>104</v>
      </c>
      <c r="B68" s="6" t="s">
        <v>2834</v>
      </c>
      <c r="C68" s="6" t="s">
        <v>4</v>
      </c>
      <c r="D68" s="6" t="s">
        <v>2892</v>
      </c>
      <c r="F68" s="6" t="s">
        <v>237</v>
      </c>
      <c r="G68" s="6" t="s">
        <v>238</v>
      </c>
      <c r="H68" s="6" t="s">
        <v>171</v>
      </c>
      <c r="I68" s="6">
        <v>1</v>
      </c>
      <c r="J68" s="6" t="s">
        <v>105</v>
      </c>
      <c r="K68" s="6" t="s">
        <v>4510</v>
      </c>
      <c r="L68" s="6">
        <v>1</v>
      </c>
    </row>
    <row r="69" spans="1:12" s="6" customFormat="1" x14ac:dyDescent="0.3">
      <c r="A69" s="6" t="s">
        <v>104</v>
      </c>
      <c r="B69" s="6" t="s">
        <v>2834</v>
      </c>
      <c r="C69" s="6" t="s">
        <v>4</v>
      </c>
      <c r="D69" s="6" t="s">
        <v>2853</v>
      </c>
      <c r="F69" s="6" t="s">
        <v>226</v>
      </c>
      <c r="G69" s="6" t="s">
        <v>227</v>
      </c>
      <c r="H69" s="6" t="s">
        <v>228</v>
      </c>
      <c r="I69" s="6">
        <v>1</v>
      </c>
      <c r="J69" s="6" t="s">
        <v>105</v>
      </c>
      <c r="K69" s="6" t="s">
        <v>4507</v>
      </c>
      <c r="L69" s="6">
        <v>1</v>
      </c>
    </row>
    <row r="70" spans="1:12" s="6" customFormat="1" x14ac:dyDescent="0.3">
      <c r="A70" s="6" t="s">
        <v>104</v>
      </c>
      <c r="B70" s="6" t="s">
        <v>2834</v>
      </c>
      <c r="C70" s="6" t="s">
        <v>4</v>
      </c>
      <c r="D70" s="6" t="s">
        <v>2856</v>
      </c>
      <c r="F70" s="6" t="s">
        <v>205</v>
      </c>
      <c r="G70" s="6" t="s">
        <v>206</v>
      </c>
      <c r="H70" s="6" t="s">
        <v>207</v>
      </c>
      <c r="I70" s="6">
        <v>1</v>
      </c>
      <c r="J70" s="6" t="s">
        <v>105</v>
      </c>
      <c r="K70" s="6" t="s">
        <v>4508</v>
      </c>
      <c r="L70" s="6">
        <v>1</v>
      </c>
    </row>
    <row r="71" spans="1:12" s="132" customFormat="1" x14ac:dyDescent="0.3">
      <c r="A71" s="132" t="s">
        <v>104</v>
      </c>
      <c r="B71" s="132" t="s">
        <v>2834</v>
      </c>
      <c r="C71" s="132" t="s">
        <v>4</v>
      </c>
      <c r="D71" s="132" t="s">
        <v>3927</v>
      </c>
      <c r="F71" s="132" t="s">
        <v>3978</v>
      </c>
      <c r="G71" s="132" t="s">
        <v>1762</v>
      </c>
      <c r="H71" s="132" t="s">
        <v>3979</v>
      </c>
      <c r="I71" s="132">
        <v>1</v>
      </c>
      <c r="J71" s="132" t="s">
        <v>121</v>
      </c>
      <c r="K71" s="132" t="s">
        <v>4508</v>
      </c>
      <c r="L71" s="132">
        <v>0</v>
      </c>
    </row>
    <row r="72" spans="1:12" s="135" customFormat="1" x14ac:dyDescent="0.3">
      <c r="A72" s="135" t="s">
        <v>104</v>
      </c>
      <c r="B72" s="135" t="s">
        <v>2834</v>
      </c>
      <c r="C72" s="135" t="s">
        <v>4</v>
      </c>
      <c r="D72" s="135" t="s">
        <v>2852</v>
      </c>
      <c r="F72" s="135" t="s">
        <v>239</v>
      </c>
      <c r="G72" s="135" t="s">
        <v>240</v>
      </c>
      <c r="H72" s="135" t="s">
        <v>241</v>
      </c>
      <c r="I72" s="135">
        <v>1</v>
      </c>
      <c r="J72" s="135" t="s">
        <v>105</v>
      </c>
      <c r="K72" s="135" t="s">
        <v>4508</v>
      </c>
      <c r="L72" s="135">
        <v>1</v>
      </c>
    </row>
    <row r="73" spans="1:12" s="6" customFormat="1" x14ac:dyDescent="0.3">
      <c r="A73" s="6" t="s">
        <v>104</v>
      </c>
      <c r="B73" s="6" t="s">
        <v>2834</v>
      </c>
      <c r="C73" s="6" t="s">
        <v>4</v>
      </c>
      <c r="D73" s="6" t="s">
        <v>2901</v>
      </c>
      <c r="F73" s="6" t="s">
        <v>2902</v>
      </c>
      <c r="G73" s="6" t="s">
        <v>243</v>
      </c>
      <c r="H73" s="6" t="s">
        <v>244</v>
      </c>
      <c r="I73" s="6">
        <v>1</v>
      </c>
      <c r="J73" s="6" t="s">
        <v>105</v>
      </c>
      <c r="K73" s="6" t="s">
        <v>4509</v>
      </c>
      <c r="L73" s="6">
        <v>1</v>
      </c>
    </row>
    <row r="74" spans="1:12" s="6" customFormat="1" x14ac:dyDescent="0.3">
      <c r="A74" s="6" t="s">
        <v>104</v>
      </c>
      <c r="B74" s="6" t="s">
        <v>2834</v>
      </c>
      <c r="C74" s="6" t="s">
        <v>4</v>
      </c>
      <c r="D74" s="6" t="s">
        <v>2871</v>
      </c>
      <c r="F74" s="6" t="s">
        <v>2903</v>
      </c>
      <c r="G74" s="6" t="s">
        <v>229</v>
      </c>
      <c r="H74" s="6" t="s">
        <v>230</v>
      </c>
      <c r="I74" s="6">
        <v>1</v>
      </c>
      <c r="J74" s="6" t="s">
        <v>105</v>
      </c>
      <c r="K74" s="6" t="s">
        <v>4511</v>
      </c>
      <c r="L74" s="6">
        <v>1</v>
      </c>
    </row>
    <row r="75" spans="1:12" s="6" customFormat="1" x14ac:dyDescent="0.3">
      <c r="A75" s="6" t="s">
        <v>104</v>
      </c>
      <c r="B75" s="6" t="s">
        <v>2834</v>
      </c>
      <c r="C75" s="6" t="s">
        <v>4</v>
      </c>
      <c r="D75" s="6" t="s">
        <v>2863</v>
      </c>
      <c r="F75" s="6" t="s">
        <v>2904</v>
      </c>
      <c r="G75" s="6" t="s">
        <v>223</v>
      </c>
      <c r="H75" s="6" t="s">
        <v>224</v>
      </c>
      <c r="I75" s="6">
        <v>1</v>
      </c>
      <c r="J75" s="6" t="s">
        <v>105</v>
      </c>
      <c r="K75" s="6" t="s">
        <v>4511</v>
      </c>
      <c r="L75" s="6">
        <v>1</v>
      </c>
    </row>
    <row r="76" spans="1:12" s="6" customFormat="1" x14ac:dyDescent="0.3">
      <c r="A76" s="6" t="s">
        <v>104</v>
      </c>
      <c r="B76" s="6" t="s">
        <v>2834</v>
      </c>
      <c r="C76" s="6" t="s">
        <v>4</v>
      </c>
      <c r="D76" s="6" t="s">
        <v>2905</v>
      </c>
      <c r="F76" s="6" t="s">
        <v>2906</v>
      </c>
      <c r="G76" s="6" t="s">
        <v>235</v>
      </c>
      <c r="H76" s="6" t="s">
        <v>236</v>
      </c>
      <c r="I76" s="6">
        <v>1</v>
      </c>
      <c r="J76" s="6" t="s">
        <v>105</v>
      </c>
      <c r="K76" s="6" t="s">
        <v>4512</v>
      </c>
      <c r="L76" s="6">
        <v>1</v>
      </c>
    </row>
    <row r="77" spans="1:12" s="135" customFormat="1" x14ac:dyDescent="0.3">
      <c r="A77" s="135" t="s">
        <v>104</v>
      </c>
      <c r="B77" s="135" t="s">
        <v>2834</v>
      </c>
      <c r="C77" s="135" t="s">
        <v>4</v>
      </c>
      <c r="D77" s="135" t="s">
        <v>2893</v>
      </c>
      <c r="F77" s="135" t="s">
        <v>2908</v>
      </c>
      <c r="G77" s="135" t="s">
        <v>596</v>
      </c>
      <c r="H77" s="135" t="s">
        <v>2909</v>
      </c>
      <c r="I77" s="135">
        <v>1</v>
      </c>
      <c r="J77" s="135" t="s">
        <v>105</v>
      </c>
      <c r="K77" s="135" t="s">
        <v>4508</v>
      </c>
      <c r="L77" s="135">
        <v>1</v>
      </c>
    </row>
    <row r="78" spans="1:12" s="6" customFormat="1" x14ac:dyDescent="0.3">
      <c r="A78" s="6" t="s">
        <v>104</v>
      </c>
      <c r="B78" s="6" t="s">
        <v>2834</v>
      </c>
      <c r="C78" s="6" t="s">
        <v>4</v>
      </c>
      <c r="D78" s="6" t="s">
        <v>2899</v>
      </c>
      <c r="F78" s="6" t="s">
        <v>2900</v>
      </c>
      <c r="G78" s="6" t="s">
        <v>225</v>
      </c>
      <c r="H78" s="6" t="s">
        <v>196</v>
      </c>
      <c r="I78" s="6">
        <v>1</v>
      </c>
      <c r="J78" s="6" t="s">
        <v>105</v>
      </c>
      <c r="K78" s="6" t="s">
        <v>4511</v>
      </c>
      <c r="L78" s="6">
        <v>1</v>
      </c>
    </row>
    <row r="79" spans="1:12" s="132" customFormat="1" x14ac:dyDescent="0.3">
      <c r="A79" s="132" t="s">
        <v>104</v>
      </c>
      <c r="B79" s="132" t="s">
        <v>2834</v>
      </c>
      <c r="C79" s="132" t="s">
        <v>4</v>
      </c>
      <c r="D79" s="132" t="s">
        <v>4513</v>
      </c>
      <c r="F79" s="132" t="s">
        <v>4515</v>
      </c>
      <c r="G79" s="132" t="s">
        <v>748</v>
      </c>
      <c r="H79" s="132" t="s">
        <v>4516</v>
      </c>
      <c r="I79" s="132">
        <v>1</v>
      </c>
      <c r="J79" s="132" t="s">
        <v>121</v>
      </c>
      <c r="K79" s="132" t="s">
        <v>4508</v>
      </c>
      <c r="L79" s="132">
        <v>0</v>
      </c>
    </row>
    <row r="80" spans="1:12" s="135" customFormat="1" x14ac:dyDescent="0.3">
      <c r="A80" s="135" t="s">
        <v>104</v>
      </c>
      <c r="B80" s="135" t="s">
        <v>2834</v>
      </c>
      <c r="C80" s="135" t="s">
        <v>4</v>
      </c>
      <c r="D80" s="135" t="s">
        <v>2856</v>
      </c>
      <c r="F80" s="135" t="s">
        <v>217</v>
      </c>
      <c r="G80" s="135" t="s">
        <v>218</v>
      </c>
      <c r="H80" s="135" t="s">
        <v>219</v>
      </c>
      <c r="I80" s="135">
        <v>1</v>
      </c>
      <c r="J80" s="135" t="s">
        <v>105</v>
      </c>
      <c r="K80" s="135" t="s">
        <v>4508</v>
      </c>
      <c r="L80" s="135">
        <v>1</v>
      </c>
    </row>
    <row r="81" spans="1:24" s="135" customFormat="1" x14ac:dyDescent="0.3">
      <c r="A81" s="135" t="s">
        <v>104</v>
      </c>
      <c r="B81" s="135" t="s">
        <v>2834</v>
      </c>
      <c r="C81" s="135" t="s">
        <v>4</v>
      </c>
      <c r="D81" s="135" t="s">
        <v>2907</v>
      </c>
      <c r="F81" s="135" t="s">
        <v>248</v>
      </c>
      <c r="G81" s="135" t="s">
        <v>249</v>
      </c>
      <c r="H81" s="135" t="s">
        <v>250</v>
      </c>
      <c r="I81" s="135">
        <v>1</v>
      </c>
      <c r="J81" s="135" t="s">
        <v>105</v>
      </c>
      <c r="K81" s="135" t="s">
        <v>4508</v>
      </c>
      <c r="L81" s="135">
        <v>1</v>
      </c>
    </row>
    <row r="82" spans="1:24" s="8" customFormat="1" x14ac:dyDescent="0.3">
      <c r="A82" s="8" t="s">
        <v>2562</v>
      </c>
      <c r="B82" s="61"/>
      <c r="I82" s="29">
        <f>SUM(I55:I81)</f>
        <v>27</v>
      </c>
      <c r="L82" s="29">
        <f>SUM(L55:L81)</f>
        <v>22</v>
      </c>
      <c r="M82" s="62">
        <f>(L82/I82)</f>
        <v>0.81481481481481477</v>
      </c>
      <c r="W82" s="6"/>
      <c r="X82" s="6"/>
    </row>
    <row r="83" spans="1:24" s="6" customFormat="1" x14ac:dyDescent="0.3">
      <c r="A83" s="108"/>
      <c r="B83" s="104"/>
      <c r="C83" s="104"/>
      <c r="D83" s="104"/>
      <c r="F83" s="104"/>
      <c r="G83" s="104"/>
      <c r="H83" s="104"/>
      <c r="I83" s="29"/>
      <c r="J83" s="109"/>
      <c r="L83" s="29"/>
      <c r="M83" s="62"/>
    </row>
    <row r="84" spans="1:24" s="6" customFormat="1" x14ac:dyDescent="0.3">
      <c r="A84" s="6" t="s">
        <v>104</v>
      </c>
      <c r="B84" s="6" t="s">
        <v>2834</v>
      </c>
      <c r="C84" s="6" t="s">
        <v>3</v>
      </c>
      <c r="D84" s="6" t="s">
        <v>2859</v>
      </c>
      <c r="F84" s="6" t="s">
        <v>2860</v>
      </c>
      <c r="G84" s="6" t="s">
        <v>163</v>
      </c>
      <c r="H84" s="6" t="s">
        <v>164</v>
      </c>
      <c r="I84" s="150">
        <v>1</v>
      </c>
      <c r="J84" s="6" t="s">
        <v>105</v>
      </c>
      <c r="K84" s="6" t="s">
        <v>4511</v>
      </c>
      <c r="L84" s="150">
        <v>1</v>
      </c>
      <c r="M84" s="62"/>
    </row>
    <row r="85" spans="1:24" s="6" customFormat="1" x14ac:dyDescent="0.3">
      <c r="A85" s="6" t="s">
        <v>104</v>
      </c>
      <c r="B85" s="6" t="s">
        <v>2834</v>
      </c>
      <c r="C85" s="6" t="s">
        <v>3</v>
      </c>
      <c r="D85" s="6" t="s">
        <v>2917</v>
      </c>
      <c r="F85" s="6" t="s">
        <v>270</v>
      </c>
      <c r="G85" s="6" t="s">
        <v>271</v>
      </c>
      <c r="H85" s="6" t="s">
        <v>272</v>
      </c>
      <c r="I85" s="6">
        <v>1</v>
      </c>
      <c r="J85" s="6" t="s">
        <v>105</v>
      </c>
      <c r="K85" s="6" t="s">
        <v>4510</v>
      </c>
      <c r="L85" s="6">
        <v>1</v>
      </c>
    </row>
    <row r="86" spans="1:24" s="135" customFormat="1" x14ac:dyDescent="0.3">
      <c r="A86" s="135" t="s">
        <v>104</v>
      </c>
      <c r="B86" s="135" t="s">
        <v>2834</v>
      </c>
      <c r="C86" s="135" t="s">
        <v>3</v>
      </c>
      <c r="D86" s="135" t="s">
        <v>2856</v>
      </c>
      <c r="F86" s="135" t="s">
        <v>295</v>
      </c>
      <c r="G86" s="135" t="s">
        <v>296</v>
      </c>
      <c r="H86" s="135" t="s">
        <v>297</v>
      </c>
      <c r="I86" s="135">
        <v>1</v>
      </c>
      <c r="J86" s="135" t="s">
        <v>105</v>
      </c>
      <c r="K86" s="135" t="s">
        <v>4508</v>
      </c>
      <c r="L86" s="135">
        <v>1</v>
      </c>
    </row>
    <row r="87" spans="1:24" s="6" customFormat="1" x14ac:dyDescent="0.3">
      <c r="A87" s="6" t="s">
        <v>104</v>
      </c>
      <c r="B87" s="6" t="s">
        <v>2834</v>
      </c>
      <c r="C87" s="6" t="s">
        <v>3</v>
      </c>
      <c r="D87" s="6" t="s">
        <v>2854</v>
      </c>
      <c r="F87" s="6" t="s">
        <v>265</v>
      </c>
      <c r="G87" s="6" t="s">
        <v>266</v>
      </c>
      <c r="H87" s="6" t="s">
        <v>196</v>
      </c>
      <c r="I87" s="6">
        <v>1</v>
      </c>
      <c r="J87" s="6" t="s">
        <v>105</v>
      </c>
      <c r="K87" s="6" t="s">
        <v>4512</v>
      </c>
      <c r="L87" s="6">
        <v>1</v>
      </c>
    </row>
    <row r="88" spans="1:24" s="132" customFormat="1" x14ac:dyDescent="0.3">
      <c r="A88" s="132" t="s">
        <v>104</v>
      </c>
      <c r="B88" s="132" t="s">
        <v>2834</v>
      </c>
      <c r="C88" s="132" t="s">
        <v>3</v>
      </c>
      <c r="D88" s="132" t="s">
        <v>2856</v>
      </c>
      <c r="F88" s="132" t="s">
        <v>262</v>
      </c>
      <c r="G88" s="132" t="s">
        <v>263</v>
      </c>
      <c r="H88" s="132" t="s">
        <v>264</v>
      </c>
      <c r="I88" s="132">
        <v>1</v>
      </c>
      <c r="J88" s="132" t="s">
        <v>121</v>
      </c>
      <c r="K88" s="132" t="s">
        <v>4508</v>
      </c>
      <c r="L88" s="132">
        <v>0</v>
      </c>
    </row>
    <row r="89" spans="1:24" s="6" customFormat="1" x14ac:dyDescent="0.3">
      <c r="A89" s="6" t="s">
        <v>104</v>
      </c>
      <c r="B89" s="6" t="s">
        <v>2834</v>
      </c>
      <c r="C89" s="6" t="s">
        <v>3</v>
      </c>
      <c r="D89" s="6" t="s">
        <v>2852</v>
      </c>
      <c r="F89" s="6" t="s">
        <v>267</v>
      </c>
      <c r="G89" s="6" t="s">
        <v>268</v>
      </c>
      <c r="H89" s="6" t="s">
        <v>269</v>
      </c>
      <c r="I89" s="6">
        <v>1</v>
      </c>
      <c r="J89" s="6" t="s">
        <v>105</v>
      </c>
      <c r="K89" s="6" t="s">
        <v>4510</v>
      </c>
      <c r="L89" s="6">
        <v>1</v>
      </c>
    </row>
    <row r="90" spans="1:24" s="132" customFormat="1" x14ac:dyDescent="0.3">
      <c r="A90" s="132" t="s">
        <v>104</v>
      </c>
      <c r="B90" s="132" t="s">
        <v>2834</v>
      </c>
      <c r="C90" s="132" t="s">
        <v>3</v>
      </c>
      <c r="D90" s="132" t="s">
        <v>4336</v>
      </c>
      <c r="F90" s="132" t="s">
        <v>290</v>
      </c>
      <c r="G90" s="132" t="s">
        <v>291</v>
      </c>
      <c r="H90" s="132" t="s">
        <v>292</v>
      </c>
      <c r="I90" s="132">
        <v>1</v>
      </c>
      <c r="J90" s="132" t="s">
        <v>121</v>
      </c>
      <c r="K90" s="132" t="s">
        <v>4508</v>
      </c>
      <c r="L90" s="132">
        <v>0</v>
      </c>
    </row>
    <row r="91" spans="1:24" s="6" customFormat="1" x14ac:dyDescent="0.3">
      <c r="A91" s="6" t="s">
        <v>104</v>
      </c>
      <c r="B91" s="6" t="s">
        <v>2834</v>
      </c>
      <c r="C91" s="6" t="s">
        <v>3</v>
      </c>
      <c r="D91" s="6" t="s">
        <v>2853</v>
      </c>
      <c r="F91" s="6" t="s">
        <v>2915</v>
      </c>
      <c r="G91" s="6" t="s">
        <v>279</v>
      </c>
      <c r="H91" s="6" t="s">
        <v>280</v>
      </c>
      <c r="I91" s="6">
        <v>1</v>
      </c>
      <c r="J91" s="6" t="s">
        <v>105</v>
      </c>
      <c r="K91" s="6" t="s">
        <v>4509</v>
      </c>
      <c r="L91" s="6">
        <v>1</v>
      </c>
    </row>
    <row r="92" spans="1:24" s="6" customFormat="1" x14ac:dyDescent="0.3">
      <c r="A92" s="6" t="s">
        <v>104</v>
      </c>
      <c r="B92" s="6" t="s">
        <v>2834</v>
      </c>
      <c r="C92" s="6" t="s">
        <v>3</v>
      </c>
      <c r="D92" s="6" t="s">
        <v>2916</v>
      </c>
      <c r="F92" s="6" t="s">
        <v>2842</v>
      </c>
      <c r="G92" s="6" t="s">
        <v>138</v>
      </c>
      <c r="H92" s="6" t="s">
        <v>139</v>
      </c>
      <c r="I92" s="6">
        <v>1</v>
      </c>
      <c r="J92" s="6" t="s">
        <v>105</v>
      </c>
      <c r="K92" s="6" t="s">
        <v>4511</v>
      </c>
      <c r="L92" s="6">
        <v>1</v>
      </c>
    </row>
    <row r="93" spans="1:24" s="6" customFormat="1" x14ac:dyDescent="0.3">
      <c r="A93" s="6" t="s">
        <v>104</v>
      </c>
      <c r="B93" s="6" t="s">
        <v>2834</v>
      </c>
      <c r="C93" s="6" t="s">
        <v>3</v>
      </c>
      <c r="D93" s="6" t="s">
        <v>2914</v>
      </c>
      <c r="F93" s="6" t="s">
        <v>2864</v>
      </c>
      <c r="G93" s="6" t="s">
        <v>165</v>
      </c>
      <c r="H93" s="6" t="s">
        <v>166</v>
      </c>
      <c r="I93" s="6">
        <v>1</v>
      </c>
      <c r="J93" s="6" t="s">
        <v>105</v>
      </c>
      <c r="K93" s="6" t="s">
        <v>4511</v>
      </c>
      <c r="L93" s="6">
        <v>1</v>
      </c>
    </row>
    <row r="94" spans="1:24" s="135" customFormat="1" x14ac:dyDescent="0.3">
      <c r="A94" s="135" t="s">
        <v>104</v>
      </c>
      <c r="B94" s="135" t="s">
        <v>2834</v>
      </c>
      <c r="C94" s="135" t="s">
        <v>3</v>
      </c>
      <c r="D94" s="135" t="s">
        <v>2855</v>
      </c>
      <c r="F94" s="135" t="s">
        <v>276</v>
      </c>
      <c r="G94" s="135" t="s">
        <v>277</v>
      </c>
      <c r="H94" s="135" t="s">
        <v>278</v>
      </c>
      <c r="I94" s="135">
        <v>1</v>
      </c>
      <c r="J94" s="135" t="s">
        <v>105</v>
      </c>
      <c r="K94" s="135" t="s">
        <v>4508</v>
      </c>
      <c r="L94" s="135">
        <v>1</v>
      </c>
    </row>
    <row r="95" spans="1:24" s="6" customFormat="1" x14ac:dyDescent="0.3">
      <c r="A95" s="6" t="s">
        <v>104</v>
      </c>
      <c r="B95" s="6" t="s">
        <v>2834</v>
      </c>
      <c r="C95" s="6" t="s">
        <v>3</v>
      </c>
      <c r="D95" s="6" t="s">
        <v>2910</v>
      </c>
      <c r="F95" s="6" t="s">
        <v>2911</v>
      </c>
      <c r="G95" s="6" t="s">
        <v>283</v>
      </c>
      <c r="H95" s="6" t="s">
        <v>284</v>
      </c>
      <c r="I95" s="6">
        <v>1</v>
      </c>
      <c r="J95" s="6" t="s">
        <v>105</v>
      </c>
      <c r="K95" s="6" t="s">
        <v>4511</v>
      </c>
      <c r="L95" s="6">
        <v>1</v>
      </c>
    </row>
    <row r="96" spans="1:24" s="8" customFormat="1" x14ac:dyDescent="0.3">
      <c r="A96" s="8" t="s">
        <v>2562</v>
      </c>
      <c r="B96" s="61"/>
      <c r="I96" s="29">
        <f>SUM(I84:I95)</f>
        <v>12</v>
      </c>
      <c r="L96" s="29">
        <f>SUM(L84:L95)</f>
        <v>10</v>
      </c>
      <c r="M96" s="62">
        <f>(L96/I96)</f>
        <v>0.83333333333333337</v>
      </c>
      <c r="W96" s="6"/>
    </row>
    <row r="97" spans="1:24" s="8" customFormat="1" x14ac:dyDescent="0.3">
      <c r="A97" s="8" t="s">
        <v>2563</v>
      </c>
      <c r="B97" s="61"/>
      <c r="I97" s="29">
        <f>SUM(I29+I43+I53+I82+I96)</f>
        <v>68</v>
      </c>
      <c r="L97" s="29">
        <f>SUM(L29+L43+L53+L82+L96)</f>
        <v>60</v>
      </c>
      <c r="M97" s="62">
        <f>(L97/I97)</f>
        <v>0.88235294117647056</v>
      </c>
    </row>
    <row r="98" spans="1:24" s="6" customFormat="1" x14ac:dyDescent="0.3">
      <c r="A98" s="108"/>
      <c r="B98" s="104"/>
      <c r="C98" s="104"/>
      <c r="D98" s="104"/>
      <c r="F98" s="104"/>
      <c r="G98" s="104"/>
      <c r="H98" s="104"/>
      <c r="I98" s="29"/>
      <c r="J98" s="109"/>
      <c r="L98" s="29"/>
      <c r="M98" s="62"/>
      <c r="N98" s="59"/>
    </row>
    <row r="99" spans="1:24" s="135" customFormat="1" x14ac:dyDescent="0.3">
      <c r="A99" s="135" t="s">
        <v>104</v>
      </c>
      <c r="B99" s="135" t="s">
        <v>2918</v>
      </c>
      <c r="C99" s="135" t="s">
        <v>8</v>
      </c>
      <c r="D99" s="135" t="s">
        <v>4513</v>
      </c>
      <c r="F99" s="135" t="s">
        <v>4517</v>
      </c>
      <c r="G99" s="135" t="s">
        <v>4518</v>
      </c>
      <c r="H99" s="135" t="s">
        <v>4519</v>
      </c>
      <c r="I99" s="180">
        <v>1</v>
      </c>
      <c r="J99" s="135" t="s">
        <v>105</v>
      </c>
      <c r="K99" s="135" t="s">
        <v>4508</v>
      </c>
      <c r="L99" s="180">
        <v>1</v>
      </c>
      <c r="M99" s="181"/>
      <c r="N99" s="184"/>
    </row>
    <row r="100" spans="1:24" s="135" customFormat="1" x14ac:dyDescent="0.3">
      <c r="A100" s="135" t="s">
        <v>104</v>
      </c>
      <c r="B100" s="135" t="s">
        <v>2918</v>
      </c>
      <c r="C100" s="135" t="s">
        <v>8</v>
      </c>
      <c r="D100" s="135" t="s">
        <v>2847</v>
      </c>
      <c r="F100" s="135" t="s">
        <v>2925</v>
      </c>
      <c r="G100" s="135" t="s">
        <v>298</v>
      </c>
      <c r="H100" s="135" t="s">
        <v>299</v>
      </c>
      <c r="I100" s="180">
        <v>1</v>
      </c>
      <c r="J100" s="135" t="s">
        <v>121</v>
      </c>
      <c r="K100" s="135" t="s">
        <v>4508</v>
      </c>
      <c r="L100" s="180">
        <v>0</v>
      </c>
      <c r="M100" s="181"/>
      <c r="N100" s="184"/>
    </row>
    <row r="101" spans="1:24" s="6" customFormat="1" x14ac:dyDescent="0.3">
      <c r="A101" s="6" t="s">
        <v>104</v>
      </c>
      <c r="B101" s="6" t="s">
        <v>2918</v>
      </c>
      <c r="C101" s="6" t="s">
        <v>8</v>
      </c>
      <c r="D101" s="6" t="s">
        <v>2921</v>
      </c>
      <c r="F101" s="6" t="s">
        <v>2922</v>
      </c>
      <c r="G101" s="6" t="s">
        <v>300</v>
      </c>
      <c r="H101" s="6" t="s">
        <v>301</v>
      </c>
      <c r="I101" s="6">
        <v>1</v>
      </c>
      <c r="J101" s="6" t="s">
        <v>105</v>
      </c>
      <c r="K101" s="6" t="s">
        <v>4511</v>
      </c>
      <c r="L101" s="6">
        <v>1</v>
      </c>
    </row>
    <row r="102" spans="1:24" s="6" customFormat="1" x14ac:dyDescent="0.3">
      <c r="A102" s="6" t="s">
        <v>104</v>
      </c>
      <c r="B102" s="6" t="s">
        <v>2918</v>
      </c>
      <c r="C102" s="6" t="s">
        <v>8</v>
      </c>
      <c r="D102" s="6" t="s">
        <v>2861</v>
      </c>
      <c r="F102" s="6" t="s">
        <v>302</v>
      </c>
      <c r="G102" s="6" t="s">
        <v>303</v>
      </c>
      <c r="H102" s="6" t="s">
        <v>304</v>
      </c>
      <c r="I102" s="6">
        <v>1</v>
      </c>
      <c r="J102" s="6" t="s">
        <v>105</v>
      </c>
      <c r="K102" s="6" t="s">
        <v>4511</v>
      </c>
      <c r="L102" s="6">
        <v>1</v>
      </c>
    </row>
    <row r="103" spans="1:24" s="135" customFormat="1" x14ac:dyDescent="0.3">
      <c r="A103" s="135" t="s">
        <v>104</v>
      </c>
      <c r="B103" s="135" t="s">
        <v>2918</v>
      </c>
      <c r="C103" s="135" t="s">
        <v>8</v>
      </c>
      <c r="D103" s="135" t="s">
        <v>2919</v>
      </c>
      <c r="F103" s="135" t="s">
        <v>2920</v>
      </c>
      <c r="G103" s="135" t="s">
        <v>305</v>
      </c>
      <c r="H103" s="135" t="s">
        <v>306</v>
      </c>
      <c r="I103" s="135">
        <v>1</v>
      </c>
      <c r="J103" s="135" t="s">
        <v>105</v>
      </c>
      <c r="K103" s="135" t="s">
        <v>4508</v>
      </c>
      <c r="L103" s="135">
        <v>1</v>
      </c>
    </row>
    <row r="104" spans="1:24" s="6" customFormat="1" x14ac:dyDescent="0.3">
      <c r="A104" s="6" t="s">
        <v>104</v>
      </c>
      <c r="B104" s="6" t="s">
        <v>2918</v>
      </c>
      <c r="C104" s="6" t="s">
        <v>8</v>
      </c>
      <c r="D104" s="6" t="s">
        <v>2836</v>
      </c>
      <c r="F104" s="6" t="s">
        <v>2924</v>
      </c>
      <c r="G104" s="6" t="s">
        <v>310</v>
      </c>
      <c r="H104" s="6" t="s">
        <v>311</v>
      </c>
      <c r="I104" s="6">
        <v>1</v>
      </c>
      <c r="J104" s="6" t="s">
        <v>105</v>
      </c>
      <c r="K104" s="6" t="s">
        <v>4511</v>
      </c>
      <c r="L104" s="6">
        <v>1</v>
      </c>
    </row>
    <row r="105" spans="1:24" s="135" customFormat="1" x14ac:dyDescent="0.3">
      <c r="A105" s="135" t="s">
        <v>104</v>
      </c>
      <c r="B105" s="135" t="s">
        <v>2918</v>
      </c>
      <c r="C105" s="135" t="s">
        <v>8</v>
      </c>
      <c r="D105" s="135" t="s">
        <v>2836</v>
      </c>
      <c r="F105" s="135" t="s">
        <v>312</v>
      </c>
      <c r="G105" s="135" t="s">
        <v>313</v>
      </c>
      <c r="H105" s="135" t="s">
        <v>292</v>
      </c>
      <c r="I105" s="135">
        <v>1</v>
      </c>
      <c r="J105" s="135" t="s">
        <v>105</v>
      </c>
      <c r="K105" s="135" t="s">
        <v>4508</v>
      </c>
      <c r="L105" s="135">
        <v>1</v>
      </c>
    </row>
    <row r="106" spans="1:24" s="8" customFormat="1" x14ac:dyDescent="0.3">
      <c r="A106" s="8" t="s">
        <v>2562</v>
      </c>
      <c r="B106" s="6"/>
      <c r="C106" s="6"/>
      <c r="D106" s="6"/>
      <c r="E106" s="6"/>
      <c r="F106" s="6"/>
      <c r="G106" s="6"/>
      <c r="H106" s="6"/>
      <c r="I106" s="29">
        <f>SUM(I99:I105)</f>
        <v>7</v>
      </c>
      <c r="J106" s="6"/>
      <c r="K106" s="6"/>
      <c r="L106" s="29">
        <f>SUM(L99:L105)</f>
        <v>6</v>
      </c>
      <c r="M106" s="62">
        <f>(L106/I106)</f>
        <v>0.8571428571428571</v>
      </c>
      <c r="N106" s="6"/>
      <c r="W106" s="6"/>
      <c r="X106" s="6"/>
    </row>
    <row r="107" spans="1:24" s="6" customFormat="1" x14ac:dyDescent="0.3">
      <c r="A107" s="108"/>
      <c r="B107" s="104"/>
      <c r="C107" s="104"/>
      <c r="D107" s="104"/>
      <c r="F107" s="104"/>
      <c r="G107" s="104"/>
      <c r="H107" s="104"/>
      <c r="I107" s="29"/>
      <c r="J107" s="109"/>
      <c r="L107" s="29"/>
      <c r="M107" s="62"/>
    </row>
    <row r="108" spans="1:24" s="6" customFormat="1" x14ac:dyDescent="0.3">
      <c r="A108" s="6" t="s">
        <v>104</v>
      </c>
      <c r="B108" s="6" t="s">
        <v>2918</v>
      </c>
      <c r="C108" s="6" t="s">
        <v>11</v>
      </c>
      <c r="D108" s="6" t="s">
        <v>2907</v>
      </c>
      <c r="F108" s="6" t="s">
        <v>345</v>
      </c>
      <c r="G108" s="6" t="s">
        <v>346</v>
      </c>
      <c r="H108" s="6" t="s">
        <v>135</v>
      </c>
      <c r="I108" s="150">
        <v>1</v>
      </c>
      <c r="J108" s="6" t="s">
        <v>105</v>
      </c>
      <c r="K108" s="6" t="s">
        <v>4512</v>
      </c>
      <c r="L108" s="150">
        <v>1</v>
      </c>
      <c r="M108" s="62"/>
    </row>
    <row r="109" spans="1:24" s="6" customFormat="1" x14ac:dyDescent="0.3">
      <c r="A109" s="6" t="s">
        <v>104</v>
      </c>
      <c r="B109" s="6" t="s">
        <v>2918</v>
      </c>
      <c r="C109" s="6" t="s">
        <v>11</v>
      </c>
      <c r="D109" s="6" t="s">
        <v>2863</v>
      </c>
      <c r="F109" s="6" t="s">
        <v>2948</v>
      </c>
      <c r="G109" s="6" t="s">
        <v>355</v>
      </c>
      <c r="H109" s="6" t="s">
        <v>356</v>
      </c>
      <c r="I109" s="150">
        <v>1</v>
      </c>
      <c r="J109" s="6" t="s">
        <v>105</v>
      </c>
      <c r="K109" s="6" t="s">
        <v>4511</v>
      </c>
      <c r="L109" s="150">
        <v>1</v>
      </c>
      <c r="M109" s="62"/>
    </row>
    <row r="110" spans="1:24" s="6" customFormat="1" x14ac:dyDescent="0.3">
      <c r="A110" s="6" t="s">
        <v>104</v>
      </c>
      <c r="B110" s="6" t="s">
        <v>2918</v>
      </c>
      <c r="C110" s="6" t="s">
        <v>11</v>
      </c>
      <c r="D110" s="6" t="s">
        <v>2942</v>
      </c>
      <c r="F110" s="6" t="s">
        <v>2944</v>
      </c>
      <c r="G110" s="6" t="s">
        <v>322</v>
      </c>
      <c r="H110" s="6" t="s">
        <v>323</v>
      </c>
      <c r="I110" s="150">
        <v>1</v>
      </c>
      <c r="J110" s="6" t="s">
        <v>105</v>
      </c>
      <c r="K110" s="6" t="s">
        <v>4509</v>
      </c>
      <c r="L110" s="150">
        <v>1</v>
      </c>
      <c r="M110" s="62"/>
    </row>
    <row r="111" spans="1:24" s="135" customFormat="1" x14ac:dyDescent="0.3">
      <c r="A111" s="135" t="s">
        <v>104</v>
      </c>
      <c r="B111" s="135" t="s">
        <v>2918</v>
      </c>
      <c r="C111" s="135" t="s">
        <v>11</v>
      </c>
      <c r="D111" s="135" t="s">
        <v>4074</v>
      </c>
      <c r="F111" s="135" t="s">
        <v>3801</v>
      </c>
      <c r="G111" s="135" t="s">
        <v>3802</v>
      </c>
      <c r="H111" s="135" t="s">
        <v>910</v>
      </c>
      <c r="I111" s="135">
        <v>1</v>
      </c>
      <c r="J111" s="135" t="s">
        <v>105</v>
      </c>
      <c r="K111" s="135" t="s">
        <v>4508</v>
      </c>
      <c r="L111" s="135">
        <v>1</v>
      </c>
    </row>
    <row r="112" spans="1:24" s="6" customFormat="1" x14ac:dyDescent="0.3">
      <c r="A112" s="6" t="s">
        <v>104</v>
      </c>
      <c r="B112" s="6" t="s">
        <v>2918</v>
      </c>
      <c r="C112" s="6" t="s">
        <v>11</v>
      </c>
      <c r="D112" s="6" t="s">
        <v>2938</v>
      </c>
      <c r="F112" s="6" t="s">
        <v>2939</v>
      </c>
      <c r="G112" s="6" t="s">
        <v>339</v>
      </c>
      <c r="H112" s="6" t="s">
        <v>340</v>
      </c>
      <c r="I112" s="6">
        <v>1</v>
      </c>
      <c r="J112" s="6" t="s">
        <v>105</v>
      </c>
      <c r="K112" s="6" t="s">
        <v>4511</v>
      </c>
      <c r="L112" s="6">
        <v>1</v>
      </c>
    </row>
    <row r="113" spans="1:26" s="135" customFormat="1" x14ac:dyDescent="0.3">
      <c r="A113" s="135" t="s">
        <v>104</v>
      </c>
      <c r="B113" s="135" t="s">
        <v>2918</v>
      </c>
      <c r="C113" s="135" t="s">
        <v>11</v>
      </c>
      <c r="D113" s="135" t="s">
        <v>3734</v>
      </c>
      <c r="F113" s="135" t="s">
        <v>3877</v>
      </c>
      <c r="G113" s="135" t="s">
        <v>3878</v>
      </c>
      <c r="H113" s="135" t="s">
        <v>123</v>
      </c>
      <c r="I113" s="135">
        <v>1</v>
      </c>
      <c r="J113" s="135" t="s">
        <v>105</v>
      </c>
      <c r="K113" s="135" t="s">
        <v>4508</v>
      </c>
      <c r="L113" s="135">
        <v>1</v>
      </c>
    </row>
    <row r="114" spans="1:26" s="6" customFormat="1" x14ac:dyDescent="0.3">
      <c r="A114" s="6" t="s">
        <v>104</v>
      </c>
      <c r="B114" s="6" t="s">
        <v>2918</v>
      </c>
      <c r="C114" s="6" t="s">
        <v>11</v>
      </c>
      <c r="D114" s="6" t="s">
        <v>2856</v>
      </c>
      <c r="F114" s="6" t="s">
        <v>2864</v>
      </c>
      <c r="G114" s="6" t="s">
        <v>165</v>
      </c>
      <c r="H114" s="6" t="s">
        <v>166</v>
      </c>
      <c r="I114" s="6">
        <v>1</v>
      </c>
      <c r="J114" s="6" t="s">
        <v>105</v>
      </c>
      <c r="K114" s="6" t="s">
        <v>4511</v>
      </c>
      <c r="L114" s="6">
        <v>1</v>
      </c>
    </row>
    <row r="115" spans="1:26" s="6" customFormat="1" x14ac:dyDescent="0.3">
      <c r="A115" s="6" t="s">
        <v>104</v>
      </c>
      <c r="B115" s="6" t="s">
        <v>2918</v>
      </c>
      <c r="C115" s="6" t="s">
        <v>11</v>
      </c>
      <c r="D115" s="6" t="s">
        <v>2883</v>
      </c>
      <c r="F115" s="6" t="s">
        <v>2931</v>
      </c>
      <c r="G115" s="6" t="s">
        <v>329</v>
      </c>
      <c r="H115" s="6" t="s">
        <v>330</v>
      </c>
      <c r="I115" s="6">
        <v>1</v>
      </c>
      <c r="J115" s="6" t="s">
        <v>105</v>
      </c>
      <c r="K115" s="6" t="s">
        <v>4511</v>
      </c>
      <c r="L115" s="6">
        <v>1</v>
      </c>
    </row>
    <row r="116" spans="1:26" s="6" customFormat="1" x14ac:dyDescent="0.3">
      <c r="A116" s="6" t="s">
        <v>104</v>
      </c>
      <c r="B116" s="6" t="s">
        <v>2918</v>
      </c>
      <c r="C116" s="6" t="s">
        <v>11</v>
      </c>
      <c r="D116" s="6" t="s">
        <v>2935</v>
      </c>
      <c r="F116" s="6" t="s">
        <v>2936</v>
      </c>
      <c r="G116" s="6" t="s">
        <v>327</v>
      </c>
      <c r="H116" s="6" t="s">
        <v>328</v>
      </c>
      <c r="I116" s="6">
        <v>1</v>
      </c>
      <c r="J116" s="6" t="s">
        <v>105</v>
      </c>
      <c r="K116" s="6" t="s">
        <v>4509</v>
      </c>
      <c r="L116" s="6">
        <v>1</v>
      </c>
    </row>
    <row r="117" spans="1:26" s="6" customFormat="1" x14ac:dyDescent="0.3">
      <c r="A117" s="6" t="s">
        <v>104</v>
      </c>
      <c r="B117" s="6" t="s">
        <v>2918</v>
      </c>
      <c r="C117" s="6" t="s">
        <v>11</v>
      </c>
      <c r="D117" s="6" t="s">
        <v>2871</v>
      </c>
      <c r="F117" s="6" t="s">
        <v>2933</v>
      </c>
      <c r="G117" s="6" t="s">
        <v>335</v>
      </c>
      <c r="H117" s="6" t="s">
        <v>336</v>
      </c>
      <c r="I117" s="6">
        <v>1</v>
      </c>
      <c r="J117" s="6" t="s">
        <v>105</v>
      </c>
      <c r="K117" s="6" t="s">
        <v>4509</v>
      </c>
      <c r="L117" s="6">
        <v>1</v>
      </c>
    </row>
    <row r="118" spans="1:26" s="135" customFormat="1" x14ac:dyDescent="0.3">
      <c r="A118" s="135" t="s">
        <v>104</v>
      </c>
      <c r="B118" s="135" t="s">
        <v>2918</v>
      </c>
      <c r="C118" s="135" t="s">
        <v>11</v>
      </c>
      <c r="D118" s="135" t="s">
        <v>4074</v>
      </c>
      <c r="F118" s="135" t="s">
        <v>4227</v>
      </c>
      <c r="G118" s="135" t="s">
        <v>4228</v>
      </c>
      <c r="H118" s="135" t="s">
        <v>365</v>
      </c>
      <c r="I118" s="135">
        <v>1</v>
      </c>
      <c r="J118" s="135" t="s">
        <v>105</v>
      </c>
      <c r="K118" s="135" t="s">
        <v>4508</v>
      </c>
      <c r="L118" s="135">
        <v>1</v>
      </c>
    </row>
    <row r="119" spans="1:26" s="6" customFormat="1" x14ac:dyDescent="0.3">
      <c r="A119" s="6" t="s">
        <v>104</v>
      </c>
      <c r="B119" s="6" t="s">
        <v>2918</v>
      </c>
      <c r="C119" s="6" t="s">
        <v>11</v>
      </c>
      <c r="D119" s="6" t="s">
        <v>2875</v>
      </c>
      <c r="F119" s="6" t="s">
        <v>2950</v>
      </c>
      <c r="G119" s="6" t="s">
        <v>333</v>
      </c>
      <c r="H119" s="6" t="s">
        <v>334</v>
      </c>
      <c r="I119" s="6">
        <v>1</v>
      </c>
      <c r="J119" s="6" t="s">
        <v>105</v>
      </c>
      <c r="K119" s="6" t="s">
        <v>4507</v>
      </c>
      <c r="L119" s="6">
        <v>1</v>
      </c>
    </row>
    <row r="120" spans="1:26" s="6" customFormat="1" x14ac:dyDescent="0.3">
      <c r="A120" s="6" t="s">
        <v>104</v>
      </c>
      <c r="B120" s="6" t="s">
        <v>2918</v>
      </c>
      <c r="C120" s="6" t="s">
        <v>11</v>
      </c>
      <c r="D120" s="6" t="s">
        <v>2882</v>
      </c>
      <c r="F120" s="6" t="s">
        <v>342</v>
      </c>
      <c r="G120" s="6" t="s">
        <v>343</v>
      </c>
      <c r="H120" s="6" t="s">
        <v>344</v>
      </c>
      <c r="I120" s="6">
        <v>1</v>
      </c>
      <c r="J120" s="6" t="s">
        <v>105</v>
      </c>
      <c r="K120" s="6" t="s">
        <v>4507</v>
      </c>
      <c r="L120" s="6">
        <v>1</v>
      </c>
    </row>
    <row r="121" spans="1:26" s="6" customFormat="1" x14ac:dyDescent="0.3">
      <c r="A121" s="6" t="s">
        <v>104</v>
      </c>
      <c r="B121" s="6" t="s">
        <v>2918</v>
      </c>
      <c r="C121" s="6" t="s">
        <v>11</v>
      </c>
      <c r="D121" s="6" t="s">
        <v>2876</v>
      </c>
      <c r="F121" s="6" t="s">
        <v>317</v>
      </c>
      <c r="G121" s="6" t="s">
        <v>318</v>
      </c>
      <c r="H121" s="6" t="s">
        <v>319</v>
      </c>
      <c r="I121" s="6">
        <v>1</v>
      </c>
      <c r="J121" s="6" t="s">
        <v>105</v>
      </c>
      <c r="K121" s="6" t="s">
        <v>4510</v>
      </c>
      <c r="L121" s="6">
        <v>1</v>
      </c>
    </row>
    <row r="122" spans="1:26" s="6" customFormat="1" x14ac:dyDescent="0.3">
      <c r="A122" s="6" t="s">
        <v>104</v>
      </c>
      <c r="B122" s="6" t="s">
        <v>2918</v>
      </c>
      <c r="C122" s="6" t="s">
        <v>11</v>
      </c>
      <c r="D122" s="6" t="s">
        <v>2926</v>
      </c>
      <c r="F122" s="6" t="s">
        <v>2927</v>
      </c>
      <c r="G122" s="6" t="s">
        <v>324</v>
      </c>
      <c r="H122" s="6" t="s">
        <v>325</v>
      </c>
      <c r="I122" s="6">
        <v>1</v>
      </c>
      <c r="J122" s="6" t="s">
        <v>105</v>
      </c>
      <c r="K122" s="6" t="s">
        <v>4511</v>
      </c>
      <c r="L122" s="6">
        <v>1</v>
      </c>
    </row>
    <row r="123" spans="1:26" s="6" customFormat="1" x14ac:dyDescent="0.3">
      <c r="A123" s="6" t="s">
        <v>104</v>
      </c>
      <c r="B123" s="6" t="s">
        <v>2918</v>
      </c>
      <c r="C123" s="6" t="s">
        <v>11</v>
      </c>
      <c r="D123" s="6" t="s">
        <v>2926</v>
      </c>
      <c r="F123" s="6" t="s">
        <v>2946</v>
      </c>
      <c r="G123" s="6" t="s">
        <v>326</v>
      </c>
      <c r="H123" s="6" t="s">
        <v>199</v>
      </c>
      <c r="I123" s="6">
        <v>1</v>
      </c>
      <c r="J123" s="6" t="s">
        <v>105</v>
      </c>
      <c r="K123" s="6" t="s">
        <v>4511</v>
      </c>
      <c r="L123" s="6">
        <v>1</v>
      </c>
    </row>
    <row r="124" spans="1:26" s="135" customFormat="1" x14ac:dyDescent="0.3">
      <c r="A124" s="135" t="s">
        <v>104</v>
      </c>
      <c r="B124" s="135" t="s">
        <v>2918</v>
      </c>
      <c r="C124" s="135" t="s">
        <v>11</v>
      </c>
      <c r="D124" s="135" t="s">
        <v>4336</v>
      </c>
      <c r="F124" s="135" t="s">
        <v>4347</v>
      </c>
      <c r="G124" s="135" t="s">
        <v>1862</v>
      </c>
      <c r="H124" s="135" t="s">
        <v>748</v>
      </c>
      <c r="I124" s="135">
        <v>1</v>
      </c>
      <c r="J124" s="135" t="s">
        <v>105</v>
      </c>
      <c r="K124" s="135" t="s">
        <v>4508</v>
      </c>
      <c r="L124" s="135">
        <v>1</v>
      </c>
    </row>
    <row r="125" spans="1:26" s="132" customFormat="1" x14ac:dyDescent="0.3">
      <c r="A125" s="132" t="s">
        <v>104</v>
      </c>
      <c r="B125" s="132" t="s">
        <v>2918</v>
      </c>
      <c r="C125" s="132" t="s">
        <v>11</v>
      </c>
      <c r="D125" s="132" t="s">
        <v>2928</v>
      </c>
      <c r="F125" s="132" t="s">
        <v>2930</v>
      </c>
      <c r="G125" s="132" t="s">
        <v>331</v>
      </c>
      <c r="H125" s="132" t="s">
        <v>332</v>
      </c>
      <c r="I125" s="132">
        <v>1</v>
      </c>
      <c r="J125" s="132" t="s">
        <v>121</v>
      </c>
      <c r="K125" s="132" t="s">
        <v>4508</v>
      </c>
      <c r="L125" s="132">
        <v>0</v>
      </c>
    </row>
    <row r="126" spans="1:26" s="8" customFormat="1" x14ac:dyDescent="0.3">
      <c r="A126" s="8" t="s">
        <v>2562</v>
      </c>
      <c r="B126" s="61"/>
      <c r="I126" s="29">
        <f>SUM(I108:I125)</f>
        <v>18</v>
      </c>
      <c r="L126" s="29">
        <f>SUM(L108:L125)</f>
        <v>17</v>
      </c>
      <c r="M126" s="62">
        <f>(L126/I126)</f>
        <v>0.94444444444444442</v>
      </c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s="6" customFormat="1" x14ac:dyDescent="0.3">
      <c r="A127" s="108"/>
      <c r="B127" s="104"/>
      <c r="C127" s="104"/>
      <c r="D127" s="104"/>
      <c r="F127" s="104"/>
      <c r="G127" s="104"/>
      <c r="H127" s="104"/>
      <c r="I127" s="29"/>
      <c r="J127" s="109"/>
      <c r="L127" s="29"/>
      <c r="M127" s="62"/>
    </row>
    <row r="128" spans="1:26" s="6" customFormat="1" x14ac:dyDescent="0.3">
      <c r="A128" s="6" t="s">
        <v>104</v>
      </c>
      <c r="B128" s="6" t="s">
        <v>2918</v>
      </c>
      <c r="C128" s="6" t="s">
        <v>9</v>
      </c>
      <c r="D128" s="6" t="s">
        <v>2858</v>
      </c>
      <c r="F128" s="6" t="s">
        <v>363</v>
      </c>
      <c r="G128" s="6" t="s">
        <v>364</v>
      </c>
      <c r="H128" s="6" t="s">
        <v>365</v>
      </c>
      <c r="I128" s="150">
        <v>1</v>
      </c>
      <c r="J128" s="6" t="s">
        <v>105</v>
      </c>
      <c r="K128" s="6" t="s">
        <v>4510</v>
      </c>
      <c r="L128" s="150">
        <v>1</v>
      </c>
      <c r="M128" s="62"/>
    </row>
    <row r="129" spans="1:24" s="6" customFormat="1" x14ac:dyDescent="0.3">
      <c r="A129" s="6" t="s">
        <v>104</v>
      </c>
      <c r="B129" s="6" t="s">
        <v>2918</v>
      </c>
      <c r="C129" s="6" t="s">
        <v>9</v>
      </c>
      <c r="D129" s="6" t="s">
        <v>2916</v>
      </c>
      <c r="F129" s="6" t="s">
        <v>2958</v>
      </c>
      <c r="G129" s="6" t="s">
        <v>387</v>
      </c>
      <c r="H129" s="6" t="s">
        <v>388</v>
      </c>
      <c r="I129" s="6">
        <v>1</v>
      </c>
      <c r="J129" s="6" t="s">
        <v>105</v>
      </c>
      <c r="K129" s="6" t="s">
        <v>4509</v>
      </c>
      <c r="L129" s="6">
        <v>1</v>
      </c>
    </row>
    <row r="130" spans="1:24" s="6" customFormat="1" x14ac:dyDescent="0.3">
      <c r="A130" s="6" t="s">
        <v>104</v>
      </c>
      <c r="B130" s="6" t="s">
        <v>2918</v>
      </c>
      <c r="C130" s="6" t="s">
        <v>9</v>
      </c>
      <c r="D130" s="6" t="s">
        <v>2876</v>
      </c>
      <c r="F130" s="6" t="s">
        <v>389</v>
      </c>
      <c r="G130" s="6" t="s">
        <v>320</v>
      </c>
      <c r="H130" s="6" t="s">
        <v>390</v>
      </c>
      <c r="I130" s="6">
        <v>1</v>
      </c>
      <c r="J130" s="6" t="s">
        <v>105</v>
      </c>
      <c r="K130" s="6" t="s">
        <v>4507</v>
      </c>
      <c r="L130" s="6">
        <v>1</v>
      </c>
    </row>
    <row r="131" spans="1:24" s="6" customFormat="1" x14ac:dyDescent="0.3">
      <c r="A131" s="6" t="s">
        <v>104</v>
      </c>
      <c r="B131" s="6" t="s">
        <v>2918</v>
      </c>
      <c r="C131" s="6" t="s">
        <v>9</v>
      </c>
      <c r="D131" s="6" t="s">
        <v>2893</v>
      </c>
      <c r="F131" s="6" t="s">
        <v>2954</v>
      </c>
      <c r="G131" s="6" t="s">
        <v>1344</v>
      </c>
      <c r="H131" s="6" t="s">
        <v>284</v>
      </c>
      <c r="I131" s="6">
        <v>1</v>
      </c>
      <c r="J131" s="6" t="s">
        <v>105</v>
      </c>
      <c r="K131" s="6" t="s">
        <v>4510</v>
      </c>
      <c r="L131" s="6">
        <v>1</v>
      </c>
    </row>
    <row r="132" spans="1:24" s="6" customFormat="1" x14ac:dyDescent="0.3">
      <c r="A132" s="6" t="s">
        <v>104</v>
      </c>
      <c r="B132" s="6" t="s">
        <v>2918</v>
      </c>
      <c r="C132" s="6" t="s">
        <v>9</v>
      </c>
      <c r="D132" s="6" t="s">
        <v>2835</v>
      </c>
      <c r="F132" s="6" t="s">
        <v>2953</v>
      </c>
      <c r="G132" s="6" t="s">
        <v>360</v>
      </c>
      <c r="H132" s="6" t="s">
        <v>361</v>
      </c>
      <c r="I132" s="6">
        <v>1</v>
      </c>
      <c r="J132" s="6" t="s">
        <v>105</v>
      </c>
      <c r="K132" s="6" t="s">
        <v>4511</v>
      </c>
      <c r="L132" s="6">
        <v>1</v>
      </c>
    </row>
    <row r="133" spans="1:24" s="6" customFormat="1" x14ac:dyDescent="0.3">
      <c r="A133" s="6" t="s">
        <v>104</v>
      </c>
      <c r="B133" s="6" t="s">
        <v>2918</v>
      </c>
      <c r="C133" s="6" t="s">
        <v>9</v>
      </c>
      <c r="D133" s="6" t="s">
        <v>2916</v>
      </c>
      <c r="F133" s="6" t="s">
        <v>2947</v>
      </c>
      <c r="G133" s="6" t="s">
        <v>320</v>
      </c>
      <c r="H133" s="6" t="s">
        <v>321</v>
      </c>
      <c r="I133" s="6">
        <v>1</v>
      </c>
      <c r="J133" s="6" t="s">
        <v>105</v>
      </c>
      <c r="K133" s="6" t="s">
        <v>4511</v>
      </c>
      <c r="L133" s="6">
        <v>1</v>
      </c>
    </row>
    <row r="134" spans="1:24" s="6" customFormat="1" x14ac:dyDescent="0.3">
      <c r="A134" s="6" t="s">
        <v>104</v>
      </c>
      <c r="B134" s="6" t="s">
        <v>2918</v>
      </c>
      <c r="C134" s="6" t="s">
        <v>9</v>
      </c>
      <c r="D134" s="6" t="s">
        <v>2916</v>
      </c>
      <c r="F134" s="6" t="s">
        <v>2957</v>
      </c>
      <c r="G134" s="6" t="s">
        <v>366</v>
      </c>
      <c r="H134" s="6" t="s">
        <v>228</v>
      </c>
      <c r="I134" s="6">
        <v>1</v>
      </c>
      <c r="J134" s="6" t="s">
        <v>105</v>
      </c>
      <c r="K134" s="6" t="s">
        <v>4509</v>
      </c>
      <c r="L134" s="6">
        <v>1</v>
      </c>
    </row>
    <row r="135" spans="1:24" s="6" customFormat="1" x14ac:dyDescent="0.3">
      <c r="A135" s="6" t="s">
        <v>104</v>
      </c>
      <c r="B135" s="6" t="s">
        <v>2918</v>
      </c>
      <c r="C135" s="6" t="s">
        <v>9</v>
      </c>
      <c r="D135" s="6" t="s">
        <v>2853</v>
      </c>
      <c r="F135" s="6" t="s">
        <v>373</v>
      </c>
      <c r="G135" s="6" t="s">
        <v>374</v>
      </c>
      <c r="H135" s="6" t="s">
        <v>123</v>
      </c>
      <c r="I135" s="6">
        <v>1</v>
      </c>
      <c r="J135" s="6" t="s">
        <v>105</v>
      </c>
      <c r="K135" s="6" t="s">
        <v>4510</v>
      </c>
      <c r="L135" s="6">
        <v>1</v>
      </c>
    </row>
    <row r="136" spans="1:24" s="6" customFormat="1" x14ac:dyDescent="0.3">
      <c r="A136" s="6" t="s">
        <v>104</v>
      </c>
      <c r="B136" s="6" t="s">
        <v>2918</v>
      </c>
      <c r="C136" s="6" t="s">
        <v>9</v>
      </c>
      <c r="D136" s="6" t="s">
        <v>2916</v>
      </c>
      <c r="F136" s="6" t="s">
        <v>2959</v>
      </c>
      <c r="G136" s="6" t="s">
        <v>375</v>
      </c>
      <c r="H136" s="6" t="s">
        <v>376</v>
      </c>
      <c r="I136" s="6">
        <v>1</v>
      </c>
      <c r="J136" s="6" t="s">
        <v>105</v>
      </c>
      <c r="K136" s="6" t="s">
        <v>4511</v>
      </c>
      <c r="L136" s="6">
        <v>1</v>
      </c>
    </row>
    <row r="137" spans="1:24" s="8" customFormat="1" x14ac:dyDescent="0.3">
      <c r="A137" s="8" t="s">
        <v>2562</v>
      </c>
      <c r="B137" s="61"/>
      <c r="I137" s="29">
        <f>SUM(I128:I136)</f>
        <v>9</v>
      </c>
      <c r="L137" s="29">
        <f>SUM(L128:L136)</f>
        <v>9</v>
      </c>
      <c r="M137" s="62">
        <f>(L137/I137)</f>
        <v>1</v>
      </c>
      <c r="N137" s="6"/>
      <c r="W137" s="6"/>
      <c r="X137" s="6"/>
    </row>
    <row r="138" spans="1:24" s="6" customFormat="1" x14ac:dyDescent="0.3">
      <c r="A138" s="108"/>
      <c r="B138" s="104"/>
      <c r="C138" s="104"/>
      <c r="D138" s="104"/>
      <c r="F138" s="104"/>
      <c r="G138" s="104"/>
      <c r="H138" s="104"/>
      <c r="I138" s="29"/>
      <c r="J138" s="109"/>
      <c r="L138" s="29"/>
      <c r="M138" s="62"/>
    </row>
    <row r="139" spans="1:24" s="132" customFormat="1" x14ac:dyDescent="0.3">
      <c r="A139" s="132" t="s">
        <v>104</v>
      </c>
      <c r="B139" s="132" t="s">
        <v>2918</v>
      </c>
      <c r="C139" s="132" t="s">
        <v>10</v>
      </c>
      <c r="D139" s="132" t="s">
        <v>2901</v>
      </c>
      <c r="F139" s="132" t="s">
        <v>2970</v>
      </c>
      <c r="G139" s="132" t="s">
        <v>404</v>
      </c>
      <c r="H139" s="132" t="s">
        <v>405</v>
      </c>
      <c r="I139" s="182">
        <v>1</v>
      </c>
      <c r="J139" s="132" t="s">
        <v>121</v>
      </c>
      <c r="K139" s="132" t="s">
        <v>4508</v>
      </c>
      <c r="L139" s="182">
        <v>0</v>
      </c>
      <c r="M139" s="183"/>
    </row>
    <row r="140" spans="1:24" s="132" customFormat="1" x14ac:dyDescent="0.3">
      <c r="A140" s="132" t="s">
        <v>104</v>
      </c>
      <c r="B140" s="132" t="s">
        <v>2918</v>
      </c>
      <c r="C140" s="132" t="s">
        <v>10</v>
      </c>
      <c r="D140" s="132" t="s">
        <v>2974</v>
      </c>
      <c r="F140" s="132" t="s">
        <v>428</v>
      </c>
      <c r="G140" s="132" t="s">
        <v>429</v>
      </c>
      <c r="H140" s="132" t="s">
        <v>430</v>
      </c>
      <c r="I140" s="182">
        <v>1</v>
      </c>
      <c r="J140" s="132" t="s">
        <v>121</v>
      </c>
      <c r="K140" s="132" t="s">
        <v>4508</v>
      </c>
      <c r="L140" s="182">
        <v>0</v>
      </c>
      <c r="M140" s="183"/>
    </row>
    <row r="141" spans="1:24" s="135" customFormat="1" x14ac:dyDescent="0.3">
      <c r="A141" s="135" t="s">
        <v>104</v>
      </c>
      <c r="B141" s="135" t="s">
        <v>2918</v>
      </c>
      <c r="C141" s="135" t="s">
        <v>10</v>
      </c>
      <c r="D141" s="135" t="s">
        <v>2963</v>
      </c>
      <c r="F141" s="135" t="s">
        <v>2965</v>
      </c>
      <c r="G141" s="135" t="s">
        <v>421</v>
      </c>
      <c r="H141" s="135" t="s">
        <v>422</v>
      </c>
      <c r="I141" s="135">
        <v>1</v>
      </c>
      <c r="J141" s="135" t="s">
        <v>105</v>
      </c>
      <c r="K141" s="135" t="s">
        <v>4508</v>
      </c>
      <c r="L141" s="135">
        <v>1</v>
      </c>
    </row>
    <row r="142" spans="1:24" s="6" customFormat="1" x14ac:dyDescent="0.3">
      <c r="A142" s="6" t="s">
        <v>104</v>
      </c>
      <c r="B142" s="6" t="s">
        <v>2918</v>
      </c>
      <c r="C142" s="6" t="s">
        <v>10</v>
      </c>
      <c r="D142" s="6" t="s">
        <v>2856</v>
      </c>
      <c r="F142" s="6" t="s">
        <v>2864</v>
      </c>
      <c r="G142" s="6" t="s">
        <v>165</v>
      </c>
      <c r="H142" s="6" t="s">
        <v>166</v>
      </c>
      <c r="I142" s="6">
        <v>1</v>
      </c>
      <c r="J142" s="6" t="s">
        <v>105</v>
      </c>
      <c r="K142" s="6" t="s">
        <v>4511</v>
      </c>
      <c r="L142" s="6">
        <v>1</v>
      </c>
    </row>
    <row r="143" spans="1:24" s="135" customFormat="1" x14ac:dyDescent="0.3">
      <c r="A143" s="135" t="s">
        <v>104</v>
      </c>
      <c r="B143" s="135" t="s">
        <v>2918</v>
      </c>
      <c r="C143" s="135" t="s">
        <v>10</v>
      </c>
      <c r="D143" s="135" t="s">
        <v>2836</v>
      </c>
      <c r="F143" s="135" t="s">
        <v>391</v>
      </c>
      <c r="G143" s="135" t="s">
        <v>392</v>
      </c>
      <c r="H143" s="135" t="s">
        <v>393</v>
      </c>
      <c r="I143" s="135">
        <v>1</v>
      </c>
      <c r="J143" s="135" t="s">
        <v>105</v>
      </c>
      <c r="K143" s="135" t="s">
        <v>4508</v>
      </c>
      <c r="L143" s="135">
        <v>1</v>
      </c>
    </row>
    <row r="144" spans="1:24" s="135" customFormat="1" x14ac:dyDescent="0.3">
      <c r="A144" s="135" t="s">
        <v>104</v>
      </c>
      <c r="B144" s="135" t="s">
        <v>2918</v>
      </c>
      <c r="C144" s="135" t="s">
        <v>10</v>
      </c>
      <c r="D144" s="135" t="s">
        <v>4074</v>
      </c>
      <c r="F144" s="135" t="s">
        <v>4348</v>
      </c>
      <c r="G144" s="135" t="s">
        <v>4349</v>
      </c>
      <c r="H144" s="135" t="s">
        <v>4350</v>
      </c>
      <c r="I144" s="135">
        <v>1</v>
      </c>
      <c r="J144" s="135" t="s">
        <v>105</v>
      </c>
      <c r="K144" s="135" t="s">
        <v>4508</v>
      </c>
      <c r="L144" s="135">
        <v>1</v>
      </c>
    </row>
    <row r="145" spans="1:23" s="135" customFormat="1" x14ac:dyDescent="0.3">
      <c r="A145" s="135" t="s">
        <v>104</v>
      </c>
      <c r="B145" s="135" t="s">
        <v>2918</v>
      </c>
      <c r="C145" s="135" t="s">
        <v>10</v>
      </c>
      <c r="D145" s="135" t="s">
        <v>2967</v>
      </c>
      <c r="F145" s="135" t="s">
        <v>2969</v>
      </c>
      <c r="G145" s="135" t="s">
        <v>412</v>
      </c>
      <c r="H145" s="135" t="s">
        <v>413</v>
      </c>
      <c r="I145" s="135">
        <v>1</v>
      </c>
      <c r="J145" s="135" t="s">
        <v>105</v>
      </c>
      <c r="K145" s="135" t="s">
        <v>4508</v>
      </c>
      <c r="L145" s="135">
        <v>1</v>
      </c>
    </row>
    <row r="146" spans="1:23" s="6" customFormat="1" x14ac:dyDescent="0.3">
      <c r="A146" s="6" t="s">
        <v>104</v>
      </c>
      <c r="B146" s="6" t="s">
        <v>2918</v>
      </c>
      <c r="C146" s="6" t="s">
        <v>10</v>
      </c>
      <c r="D146" s="6" t="s">
        <v>2974</v>
      </c>
      <c r="F146" s="6" t="s">
        <v>423</v>
      </c>
      <c r="G146" s="6" t="s">
        <v>424</v>
      </c>
      <c r="H146" s="6" t="s">
        <v>425</v>
      </c>
      <c r="I146" s="6">
        <v>1</v>
      </c>
      <c r="J146" s="6" t="s">
        <v>105</v>
      </c>
      <c r="K146" s="6" t="s">
        <v>4510</v>
      </c>
      <c r="L146" s="6">
        <v>1</v>
      </c>
    </row>
    <row r="147" spans="1:23" s="6" customFormat="1" x14ac:dyDescent="0.3">
      <c r="A147" s="6" t="s">
        <v>104</v>
      </c>
      <c r="B147" s="6" t="s">
        <v>2918</v>
      </c>
      <c r="C147" s="6" t="s">
        <v>10</v>
      </c>
      <c r="D147" s="6" t="s">
        <v>2951</v>
      </c>
      <c r="F147" s="6" t="s">
        <v>409</v>
      </c>
      <c r="G147" s="6" t="s">
        <v>410</v>
      </c>
      <c r="H147" s="6" t="s">
        <v>411</v>
      </c>
      <c r="I147" s="6">
        <v>1</v>
      </c>
      <c r="J147" s="6" t="s">
        <v>105</v>
      </c>
      <c r="K147" s="6" t="s">
        <v>4508</v>
      </c>
      <c r="L147" s="6">
        <v>1</v>
      </c>
    </row>
    <row r="148" spans="1:23" s="135" customFormat="1" x14ac:dyDescent="0.3">
      <c r="A148" s="135" t="s">
        <v>104</v>
      </c>
      <c r="B148" s="135" t="s">
        <v>2918</v>
      </c>
      <c r="C148" s="135" t="s">
        <v>10</v>
      </c>
      <c r="D148" s="135" t="s">
        <v>2972</v>
      </c>
      <c r="F148" s="135" t="s">
        <v>2973</v>
      </c>
      <c r="G148" s="135" t="s">
        <v>419</v>
      </c>
      <c r="H148" s="135" t="s">
        <v>420</v>
      </c>
      <c r="I148" s="135">
        <v>1</v>
      </c>
      <c r="J148" s="135" t="s">
        <v>105</v>
      </c>
      <c r="K148" s="135" t="s">
        <v>4508</v>
      </c>
      <c r="L148" s="135">
        <v>1</v>
      </c>
    </row>
    <row r="149" spans="1:23" s="132" customFormat="1" x14ac:dyDescent="0.3">
      <c r="A149" s="132" t="s">
        <v>104</v>
      </c>
      <c r="B149" s="132" t="s">
        <v>2918</v>
      </c>
      <c r="C149" s="132" t="s">
        <v>10</v>
      </c>
      <c r="D149" s="132" t="s">
        <v>2963</v>
      </c>
      <c r="F149" s="132" t="s">
        <v>2966</v>
      </c>
      <c r="G149" s="132" t="s">
        <v>417</v>
      </c>
      <c r="H149" s="132" t="s">
        <v>418</v>
      </c>
      <c r="I149" s="132">
        <v>1</v>
      </c>
      <c r="J149" s="132" t="s">
        <v>121</v>
      </c>
      <c r="K149" s="132" t="s">
        <v>4508</v>
      </c>
      <c r="L149" s="132">
        <v>0</v>
      </c>
    </row>
    <row r="150" spans="1:23" s="6" customFormat="1" x14ac:dyDescent="0.3">
      <c r="A150" s="6" t="s">
        <v>104</v>
      </c>
      <c r="B150" s="6" t="s">
        <v>2918</v>
      </c>
      <c r="C150" s="6" t="s">
        <v>10</v>
      </c>
      <c r="D150" s="6" t="s">
        <v>2870</v>
      </c>
      <c r="F150" s="6" t="s">
        <v>2971</v>
      </c>
      <c r="G150" s="6" t="s">
        <v>426</v>
      </c>
      <c r="H150" s="6" t="s">
        <v>427</v>
      </c>
      <c r="I150" s="6">
        <v>1</v>
      </c>
      <c r="J150" s="6" t="s">
        <v>105</v>
      </c>
      <c r="K150" s="6" t="s">
        <v>4512</v>
      </c>
      <c r="L150" s="135">
        <v>1</v>
      </c>
    </row>
    <row r="151" spans="1:23" s="135" customFormat="1" x14ac:dyDescent="0.3">
      <c r="A151" s="135" t="s">
        <v>104</v>
      </c>
      <c r="B151" s="135" t="s">
        <v>2918</v>
      </c>
      <c r="C151" s="135" t="s">
        <v>10</v>
      </c>
      <c r="D151" s="135" t="s">
        <v>4074</v>
      </c>
      <c r="F151" s="135" t="s">
        <v>4229</v>
      </c>
      <c r="G151" s="135" t="s">
        <v>4230</v>
      </c>
      <c r="H151" s="135" t="s">
        <v>729</v>
      </c>
      <c r="I151" s="135">
        <v>1</v>
      </c>
      <c r="J151" s="135" t="s">
        <v>105</v>
      </c>
      <c r="K151" s="135" t="s">
        <v>4508</v>
      </c>
      <c r="L151" s="135">
        <v>1</v>
      </c>
    </row>
    <row r="152" spans="1:23" s="8" customFormat="1" x14ac:dyDescent="0.3">
      <c r="A152" s="8" t="s">
        <v>2562</v>
      </c>
      <c r="B152" s="61"/>
      <c r="I152" s="29">
        <f>SUM(I139:I151)</f>
        <v>13</v>
      </c>
      <c r="L152" s="29">
        <f>SUM(L139:L151)</f>
        <v>10</v>
      </c>
      <c r="M152" s="62">
        <f>(L152/I152)</f>
        <v>0.76923076923076927</v>
      </c>
      <c r="N152" s="6"/>
      <c r="W152" s="6"/>
    </row>
    <row r="153" spans="1:23" s="6" customFormat="1" x14ac:dyDescent="0.3">
      <c r="A153" s="108"/>
      <c r="B153" s="104"/>
      <c r="C153" s="104"/>
      <c r="D153" s="104"/>
      <c r="F153" s="104"/>
      <c r="G153" s="104"/>
      <c r="H153" s="104"/>
      <c r="I153" s="29"/>
      <c r="J153" s="109"/>
      <c r="L153" s="29"/>
      <c r="M153" s="62"/>
    </row>
    <row r="154" spans="1:23" s="8" customFormat="1" x14ac:dyDescent="0.3">
      <c r="A154" s="8" t="s">
        <v>2563</v>
      </c>
      <c r="B154" s="61"/>
      <c r="I154" s="29">
        <f>SUM(I106+I126+I137+I152)</f>
        <v>47</v>
      </c>
      <c r="L154" s="29">
        <f>SUM(L106+L126+L137+L152)</f>
        <v>42</v>
      </c>
      <c r="M154" s="62">
        <f>(L154/I154)</f>
        <v>0.8936170212765957</v>
      </c>
      <c r="N154" s="6"/>
    </row>
    <row r="155" spans="1:23" s="6" customFormat="1" x14ac:dyDescent="0.3">
      <c r="A155" s="108"/>
      <c r="B155" s="104"/>
      <c r="C155" s="104"/>
      <c r="D155" s="104"/>
      <c r="F155" s="104"/>
      <c r="G155" s="104"/>
      <c r="H155" s="104"/>
      <c r="I155" s="29"/>
      <c r="J155" s="109"/>
      <c r="L155" s="29"/>
      <c r="M155" s="62"/>
    </row>
    <row r="156" spans="1:23" s="6" customFormat="1" x14ac:dyDescent="0.3">
      <c r="A156" s="6" t="s">
        <v>104</v>
      </c>
      <c r="B156" s="6" t="s">
        <v>2987</v>
      </c>
      <c r="C156" s="6" t="s">
        <v>14</v>
      </c>
      <c r="D156" s="6" t="s">
        <v>4336</v>
      </c>
      <c r="F156" s="6" t="s">
        <v>2990</v>
      </c>
      <c r="G156" s="6" t="s">
        <v>452</v>
      </c>
      <c r="H156" s="6" t="s">
        <v>453</v>
      </c>
      <c r="I156" s="150">
        <v>1</v>
      </c>
      <c r="J156" s="6" t="s">
        <v>105</v>
      </c>
      <c r="K156" s="6" t="s">
        <v>4512</v>
      </c>
      <c r="L156" s="150">
        <v>1</v>
      </c>
      <c r="M156" s="62"/>
    </row>
    <row r="157" spans="1:23" s="135" customFormat="1" x14ac:dyDescent="0.3">
      <c r="A157" s="135" t="s">
        <v>104</v>
      </c>
      <c r="B157" s="135" t="s">
        <v>2987</v>
      </c>
      <c r="C157" s="135" t="s">
        <v>14</v>
      </c>
      <c r="D157" s="135" t="s">
        <v>4336</v>
      </c>
      <c r="F157" s="135" t="s">
        <v>4351</v>
      </c>
      <c r="G157" s="135" t="s">
        <v>4352</v>
      </c>
      <c r="H157" s="135" t="s">
        <v>2175</v>
      </c>
      <c r="I157" s="180">
        <v>1</v>
      </c>
      <c r="J157" s="135" t="s">
        <v>105</v>
      </c>
      <c r="K157" s="135" t="s">
        <v>4508</v>
      </c>
      <c r="L157" s="180">
        <v>1</v>
      </c>
      <c r="M157" s="181"/>
    </row>
    <row r="158" spans="1:23" s="6" customFormat="1" x14ac:dyDescent="0.3">
      <c r="A158" s="6" t="s">
        <v>104</v>
      </c>
      <c r="B158" s="6" t="s">
        <v>2987</v>
      </c>
      <c r="C158" s="6" t="s">
        <v>14</v>
      </c>
      <c r="D158" s="6" t="s">
        <v>4336</v>
      </c>
      <c r="F158" s="6" t="s">
        <v>2992</v>
      </c>
      <c r="G158" s="6" t="s">
        <v>460</v>
      </c>
      <c r="H158" s="6" t="s">
        <v>461</v>
      </c>
      <c r="I158" s="150">
        <v>1</v>
      </c>
      <c r="J158" s="6" t="s">
        <v>105</v>
      </c>
      <c r="K158" s="6" t="s">
        <v>4511</v>
      </c>
      <c r="L158" s="150">
        <v>1</v>
      </c>
      <c r="M158" s="62"/>
    </row>
    <row r="159" spans="1:23" s="6" customFormat="1" x14ac:dyDescent="0.3">
      <c r="A159" s="6" t="s">
        <v>104</v>
      </c>
      <c r="B159" s="6" t="s">
        <v>2987</v>
      </c>
      <c r="C159" s="6" t="s">
        <v>14</v>
      </c>
      <c r="D159" s="6" t="s">
        <v>4336</v>
      </c>
      <c r="F159" s="6" t="s">
        <v>443</v>
      </c>
      <c r="G159" s="6" t="s">
        <v>444</v>
      </c>
      <c r="H159" s="6" t="s">
        <v>445</v>
      </c>
      <c r="I159" s="150">
        <v>1</v>
      </c>
      <c r="J159" s="6" t="s">
        <v>105</v>
      </c>
      <c r="K159" s="6" t="s">
        <v>4510</v>
      </c>
      <c r="L159" s="150">
        <v>1</v>
      </c>
      <c r="M159" s="62"/>
    </row>
    <row r="160" spans="1:23" s="6" customFormat="1" x14ac:dyDescent="0.3">
      <c r="A160" s="6" t="s">
        <v>104</v>
      </c>
      <c r="B160" s="6" t="s">
        <v>2987</v>
      </c>
      <c r="C160" s="6" t="s">
        <v>14</v>
      </c>
      <c r="D160" s="6" t="s">
        <v>4336</v>
      </c>
      <c r="F160" s="6" t="s">
        <v>2989</v>
      </c>
      <c r="G160" s="6" t="s">
        <v>448</v>
      </c>
      <c r="H160" s="6" t="s">
        <v>449</v>
      </c>
      <c r="I160" s="150">
        <v>1</v>
      </c>
      <c r="J160" s="6" t="s">
        <v>105</v>
      </c>
      <c r="K160" s="6" t="s">
        <v>4511</v>
      </c>
      <c r="L160" s="150">
        <v>1</v>
      </c>
      <c r="M160" s="62"/>
    </row>
    <row r="161" spans="1:26" s="6" customFormat="1" x14ac:dyDescent="0.3">
      <c r="A161" s="6" t="s">
        <v>104</v>
      </c>
      <c r="B161" s="6" t="s">
        <v>2987</v>
      </c>
      <c r="C161" s="6" t="s">
        <v>14</v>
      </c>
      <c r="D161" s="6" t="s">
        <v>4336</v>
      </c>
      <c r="F161" s="6" t="s">
        <v>2998</v>
      </c>
      <c r="G161" s="6" t="s">
        <v>450</v>
      </c>
      <c r="H161" s="6" t="s">
        <v>451</v>
      </c>
      <c r="I161" s="150">
        <v>1</v>
      </c>
      <c r="J161" s="6" t="s">
        <v>105</v>
      </c>
      <c r="K161" s="6" t="s">
        <v>4507</v>
      </c>
      <c r="L161" s="150">
        <v>0</v>
      </c>
      <c r="M161" s="62"/>
    </row>
    <row r="162" spans="1:26" s="132" customFormat="1" x14ac:dyDescent="0.3">
      <c r="A162" s="132" t="s">
        <v>104</v>
      </c>
      <c r="B162" s="132" t="s">
        <v>2987</v>
      </c>
      <c r="C162" s="132" t="s">
        <v>14</v>
      </c>
      <c r="D162" s="132" t="s">
        <v>4336</v>
      </c>
      <c r="F162" s="132" t="s">
        <v>440</v>
      </c>
      <c r="G162" s="132" t="s">
        <v>441</v>
      </c>
      <c r="H162" s="132" t="s">
        <v>442</v>
      </c>
      <c r="I162" s="182">
        <v>1</v>
      </c>
      <c r="J162" s="132" t="s">
        <v>121</v>
      </c>
      <c r="K162" s="132" t="s">
        <v>4508</v>
      </c>
      <c r="L162" s="182">
        <v>0</v>
      </c>
      <c r="M162" s="183"/>
    </row>
    <row r="163" spans="1:26" s="132" customFormat="1" x14ac:dyDescent="0.3">
      <c r="A163" s="132" t="s">
        <v>104</v>
      </c>
      <c r="B163" s="132" t="s">
        <v>2987</v>
      </c>
      <c r="C163" s="132" t="s">
        <v>14</v>
      </c>
      <c r="D163" s="132" t="s">
        <v>4336</v>
      </c>
      <c r="F163" s="132" t="s">
        <v>462</v>
      </c>
      <c r="G163" s="132" t="s">
        <v>463</v>
      </c>
      <c r="H163" s="132" t="s">
        <v>464</v>
      </c>
      <c r="I163" s="182">
        <v>1</v>
      </c>
      <c r="J163" s="132" t="s">
        <v>121</v>
      </c>
      <c r="K163" s="132" t="s">
        <v>4508</v>
      </c>
      <c r="L163" s="182">
        <v>1</v>
      </c>
    </row>
    <row r="164" spans="1:26" s="8" customFormat="1" x14ac:dyDescent="0.3">
      <c r="A164" s="8" t="s">
        <v>2562</v>
      </c>
      <c r="B164" s="61"/>
      <c r="I164" s="29">
        <f>SUM(I156:I163)</f>
        <v>8</v>
      </c>
      <c r="L164" s="29">
        <f>SUM(L156:L163)</f>
        <v>6</v>
      </c>
      <c r="M164" s="62">
        <f>(L164/I164)</f>
        <v>0.75</v>
      </c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s="8" customFormat="1" x14ac:dyDescent="0.3">
      <c r="B165" s="61"/>
      <c r="I165" s="29"/>
      <c r="L165" s="29"/>
      <c r="M165" s="62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s="163" customFormat="1" x14ac:dyDescent="0.3">
      <c r="A166" s="135" t="s">
        <v>104</v>
      </c>
      <c r="B166" s="135" t="s">
        <v>2987</v>
      </c>
      <c r="C166" s="135" t="s">
        <v>83</v>
      </c>
      <c r="D166" s="135" t="s">
        <v>2836</v>
      </c>
      <c r="E166" s="135"/>
      <c r="F166" s="135" t="s">
        <v>512</v>
      </c>
      <c r="G166" s="135" t="s">
        <v>513</v>
      </c>
      <c r="H166" s="135" t="s">
        <v>514</v>
      </c>
      <c r="I166" s="180">
        <v>1</v>
      </c>
      <c r="J166" s="135" t="s">
        <v>105</v>
      </c>
      <c r="K166" s="135" t="s">
        <v>4508</v>
      </c>
      <c r="L166" s="180">
        <v>1</v>
      </c>
      <c r="M166" s="181"/>
      <c r="N166" s="135"/>
      <c r="W166" s="135"/>
      <c r="X166" s="135"/>
    </row>
    <row r="167" spans="1:26" s="132" customFormat="1" x14ac:dyDescent="0.3">
      <c r="A167" s="132" t="s">
        <v>104</v>
      </c>
      <c r="B167" s="132" t="s">
        <v>2987</v>
      </c>
      <c r="C167" s="132" t="s">
        <v>83</v>
      </c>
      <c r="D167" s="132" t="s">
        <v>2836</v>
      </c>
      <c r="F167" s="132" t="s">
        <v>486</v>
      </c>
      <c r="G167" s="132" t="s">
        <v>487</v>
      </c>
      <c r="H167" s="132" t="s">
        <v>301</v>
      </c>
      <c r="I167" s="182">
        <v>1</v>
      </c>
      <c r="J167" s="132" t="s">
        <v>121</v>
      </c>
      <c r="K167" s="132" t="s">
        <v>4508</v>
      </c>
      <c r="L167" s="182">
        <v>0</v>
      </c>
      <c r="M167" s="183"/>
    </row>
    <row r="168" spans="1:26" s="6" customFormat="1" x14ac:dyDescent="0.3">
      <c r="A168" s="6" t="s">
        <v>104</v>
      </c>
      <c r="B168" s="6" t="s">
        <v>2987</v>
      </c>
      <c r="C168" s="6" t="s">
        <v>83</v>
      </c>
      <c r="D168" s="6" t="s">
        <v>2836</v>
      </c>
      <c r="F168" s="6" t="s">
        <v>2999</v>
      </c>
      <c r="G168" s="6" t="s">
        <v>482</v>
      </c>
      <c r="H168" s="6" t="s">
        <v>483</v>
      </c>
      <c r="I168" s="6">
        <v>1</v>
      </c>
      <c r="J168" s="6" t="s">
        <v>105</v>
      </c>
      <c r="K168" s="6" t="s">
        <v>4510</v>
      </c>
      <c r="L168" s="6">
        <v>1</v>
      </c>
    </row>
    <row r="169" spans="1:26" s="135" customFormat="1" x14ac:dyDescent="0.3">
      <c r="A169" s="135" t="s">
        <v>104</v>
      </c>
      <c r="B169" s="135" t="s">
        <v>2987</v>
      </c>
      <c r="C169" s="135" t="s">
        <v>83</v>
      </c>
      <c r="D169" s="135" t="s">
        <v>2836</v>
      </c>
      <c r="F169" s="135" t="s">
        <v>488</v>
      </c>
      <c r="G169" s="135" t="s">
        <v>489</v>
      </c>
      <c r="H169" s="135" t="s">
        <v>490</v>
      </c>
      <c r="I169" s="135">
        <v>1</v>
      </c>
      <c r="J169" s="135" t="s">
        <v>105</v>
      </c>
      <c r="K169" s="135" t="s">
        <v>4508</v>
      </c>
      <c r="L169" s="135">
        <v>1</v>
      </c>
    </row>
    <row r="170" spans="1:26" s="135" customFormat="1" x14ac:dyDescent="0.3">
      <c r="A170" s="135" t="s">
        <v>104</v>
      </c>
      <c r="B170" s="135" t="s">
        <v>2987</v>
      </c>
      <c r="C170" s="135" t="s">
        <v>83</v>
      </c>
      <c r="D170" s="135" t="s">
        <v>2836</v>
      </c>
      <c r="F170" s="135" t="s">
        <v>509</v>
      </c>
      <c r="G170" s="135" t="s">
        <v>510</v>
      </c>
      <c r="H170" s="135" t="s">
        <v>511</v>
      </c>
      <c r="I170" s="135">
        <v>1</v>
      </c>
      <c r="J170" s="135" t="s">
        <v>105</v>
      </c>
      <c r="K170" s="135" t="s">
        <v>4508</v>
      </c>
      <c r="L170" s="135">
        <v>1</v>
      </c>
    </row>
    <row r="171" spans="1:26" s="135" customFormat="1" x14ac:dyDescent="0.3">
      <c r="A171" s="135" t="s">
        <v>104</v>
      </c>
      <c r="B171" s="135" t="s">
        <v>2987</v>
      </c>
      <c r="C171" s="135" t="s">
        <v>83</v>
      </c>
      <c r="D171" s="135" t="s">
        <v>2836</v>
      </c>
      <c r="F171" s="135" t="s">
        <v>501</v>
      </c>
      <c r="G171" s="135" t="s">
        <v>502</v>
      </c>
      <c r="H171" s="135" t="s">
        <v>503</v>
      </c>
      <c r="I171" s="135">
        <v>1</v>
      </c>
      <c r="J171" s="135" t="s">
        <v>105</v>
      </c>
      <c r="K171" s="135" t="s">
        <v>4508</v>
      </c>
      <c r="L171" s="135">
        <v>1</v>
      </c>
    </row>
    <row r="172" spans="1:26" s="132" customFormat="1" x14ac:dyDescent="0.3">
      <c r="A172" s="132" t="s">
        <v>104</v>
      </c>
      <c r="B172" s="132" t="s">
        <v>2987</v>
      </c>
      <c r="C172" s="132" t="s">
        <v>83</v>
      </c>
      <c r="D172" s="132" t="s">
        <v>4074</v>
      </c>
      <c r="F172" s="132" t="s">
        <v>4076</v>
      </c>
      <c r="G172" s="132" t="s">
        <v>4077</v>
      </c>
      <c r="H172" s="132" t="s">
        <v>4078</v>
      </c>
      <c r="I172" s="132">
        <v>1</v>
      </c>
      <c r="J172" s="132" t="s">
        <v>121</v>
      </c>
      <c r="K172" s="132" t="s">
        <v>4508</v>
      </c>
      <c r="L172" s="132">
        <v>0</v>
      </c>
    </row>
    <row r="173" spans="1:26" s="135" customFormat="1" x14ac:dyDescent="0.3">
      <c r="A173" s="135" t="s">
        <v>104</v>
      </c>
      <c r="B173" s="135" t="s">
        <v>2987</v>
      </c>
      <c r="C173" s="135" t="s">
        <v>83</v>
      </c>
      <c r="D173" s="135" t="s">
        <v>4520</v>
      </c>
      <c r="F173" s="135" t="s">
        <v>4521</v>
      </c>
      <c r="G173" s="135" t="s">
        <v>4522</v>
      </c>
      <c r="H173" s="135" t="s">
        <v>2273</v>
      </c>
      <c r="I173" s="135">
        <v>1</v>
      </c>
      <c r="J173" s="135" t="s">
        <v>105</v>
      </c>
      <c r="K173" s="135" t="s">
        <v>4508</v>
      </c>
      <c r="L173" s="135">
        <v>1</v>
      </c>
    </row>
    <row r="174" spans="1:26" s="135" customFormat="1" x14ac:dyDescent="0.3">
      <c r="A174" s="135" t="s">
        <v>104</v>
      </c>
      <c r="B174" s="135" t="s">
        <v>2987</v>
      </c>
      <c r="C174" s="135" t="s">
        <v>83</v>
      </c>
      <c r="D174" s="135" t="s">
        <v>2836</v>
      </c>
      <c r="F174" s="135" t="s">
        <v>498</v>
      </c>
      <c r="G174" s="135" t="s">
        <v>499</v>
      </c>
      <c r="H174" s="135" t="s">
        <v>500</v>
      </c>
      <c r="I174" s="135">
        <v>1</v>
      </c>
      <c r="J174" s="135" t="s">
        <v>105</v>
      </c>
      <c r="K174" s="135" t="s">
        <v>4508</v>
      </c>
      <c r="L174" s="135">
        <v>1</v>
      </c>
    </row>
    <row r="175" spans="1:26" s="135" customFormat="1" x14ac:dyDescent="0.3">
      <c r="A175" s="135" t="s">
        <v>104</v>
      </c>
      <c r="B175" s="135" t="s">
        <v>2987</v>
      </c>
      <c r="C175" s="135" t="s">
        <v>83</v>
      </c>
      <c r="D175" s="135" t="s">
        <v>2836</v>
      </c>
      <c r="F175" s="135" t="s">
        <v>504</v>
      </c>
      <c r="G175" s="135" t="s">
        <v>505</v>
      </c>
      <c r="H175" s="135" t="s">
        <v>506</v>
      </c>
      <c r="I175" s="135">
        <v>1</v>
      </c>
      <c r="J175" s="135" t="s">
        <v>105</v>
      </c>
      <c r="K175" s="135" t="s">
        <v>4508</v>
      </c>
      <c r="L175" s="135">
        <v>1</v>
      </c>
    </row>
    <row r="176" spans="1:26" s="8" customFormat="1" x14ac:dyDescent="0.3">
      <c r="A176" s="8" t="s">
        <v>2562</v>
      </c>
      <c r="B176" s="61"/>
      <c r="I176" s="29">
        <f>SUM(I166:I175)</f>
        <v>10</v>
      </c>
      <c r="L176" s="29">
        <f>SUM(L166:L175)</f>
        <v>8</v>
      </c>
      <c r="M176" s="62">
        <f>(L176/I176)</f>
        <v>0.8</v>
      </c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4" s="6" customFormat="1" x14ac:dyDescent="0.3">
      <c r="A177" s="108"/>
      <c r="B177" s="104"/>
      <c r="C177" s="104"/>
      <c r="D177" s="104"/>
      <c r="F177" s="104"/>
      <c r="G177" s="104"/>
      <c r="H177" s="104"/>
      <c r="I177" s="29"/>
      <c r="J177" s="109"/>
      <c r="L177" s="29"/>
      <c r="M177" s="62"/>
    </row>
    <row r="178" spans="1:24" s="6" customFormat="1" x14ac:dyDescent="0.3">
      <c r="A178" s="6" t="s">
        <v>104</v>
      </c>
      <c r="B178" s="6" t="s">
        <v>2987</v>
      </c>
      <c r="C178" s="6" t="s">
        <v>12</v>
      </c>
      <c r="D178" s="6" t="s">
        <v>2856</v>
      </c>
      <c r="F178" s="6" t="s">
        <v>518</v>
      </c>
      <c r="G178" s="6" t="s">
        <v>519</v>
      </c>
      <c r="H178" s="6" t="s">
        <v>520</v>
      </c>
      <c r="I178" s="6">
        <v>1</v>
      </c>
      <c r="J178" s="6" t="s">
        <v>105</v>
      </c>
      <c r="K178" s="6" t="s">
        <v>4510</v>
      </c>
      <c r="L178" s="6">
        <v>1</v>
      </c>
    </row>
    <row r="179" spans="1:24" s="135" customFormat="1" x14ac:dyDescent="0.3">
      <c r="A179" s="135" t="s">
        <v>104</v>
      </c>
      <c r="B179" s="135" t="s">
        <v>2987</v>
      </c>
      <c r="C179" s="135" t="s">
        <v>12</v>
      </c>
      <c r="D179" s="135" t="s">
        <v>3000</v>
      </c>
      <c r="F179" s="135" t="s">
        <v>3003</v>
      </c>
      <c r="G179" s="135" t="s">
        <v>372</v>
      </c>
      <c r="H179" s="135" t="s">
        <v>236</v>
      </c>
      <c r="I179" s="135">
        <v>1</v>
      </c>
      <c r="J179" s="135" t="s">
        <v>105</v>
      </c>
      <c r="K179" s="135" t="s">
        <v>4508</v>
      </c>
      <c r="L179" s="135">
        <v>1</v>
      </c>
    </row>
    <row r="180" spans="1:24" s="6" customFormat="1" x14ac:dyDescent="0.3">
      <c r="A180" s="6" t="s">
        <v>104</v>
      </c>
      <c r="B180" s="6" t="s">
        <v>2987</v>
      </c>
      <c r="C180" s="6" t="s">
        <v>12</v>
      </c>
      <c r="D180" s="6" t="s">
        <v>3000</v>
      </c>
      <c r="F180" s="6" t="s">
        <v>3001</v>
      </c>
      <c r="G180" s="6" t="s">
        <v>526</v>
      </c>
      <c r="H180" s="6" t="s">
        <v>382</v>
      </c>
      <c r="I180" s="6">
        <v>1</v>
      </c>
      <c r="J180" s="6" t="s">
        <v>105</v>
      </c>
      <c r="K180" s="6" t="s">
        <v>4509</v>
      </c>
      <c r="L180" s="6">
        <v>1</v>
      </c>
    </row>
    <row r="181" spans="1:24" s="6" customFormat="1" x14ac:dyDescent="0.3">
      <c r="A181" s="6" t="s">
        <v>104</v>
      </c>
      <c r="B181" s="6" t="s">
        <v>2987</v>
      </c>
      <c r="C181" s="6" t="s">
        <v>12</v>
      </c>
      <c r="D181" s="6" t="s">
        <v>2875</v>
      </c>
      <c r="F181" s="6" t="s">
        <v>530</v>
      </c>
      <c r="G181" s="6" t="s">
        <v>183</v>
      </c>
      <c r="H181" s="6" t="s">
        <v>531</v>
      </c>
      <c r="I181" s="6">
        <v>1</v>
      </c>
      <c r="J181" s="6" t="s">
        <v>105</v>
      </c>
      <c r="K181" s="6" t="s">
        <v>4507</v>
      </c>
      <c r="L181" s="6">
        <v>1</v>
      </c>
    </row>
    <row r="182" spans="1:24" s="6" customFormat="1" x14ac:dyDescent="0.3">
      <c r="A182" s="6" t="s">
        <v>104</v>
      </c>
      <c r="B182" s="6" t="s">
        <v>2987</v>
      </c>
      <c r="C182" s="6" t="s">
        <v>12</v>
      </c>
      <c r="D182" s="6" t="s">
        <v>2858</v>
      </c>
      <c r="F182" s="6" t="s">
        <v>521</v>
      </c>
      <c r="G182" s="6" t="s">
        <v>522</v>
      </c>
      <c r="H182" s="6" t="s">
        <v>523</v>
      </c>
      <c r="I182" s="6">
        <v>1</v>
      </c>
      <c r="J182" s="6" t="s">
        <v>105</v>
      </c>
      <c r="K182" s="6" t="s">
        <v>4512</v>
      </c>
      <c r="L182" s="6">
        <v>1</v>
      </c>
    </row>
    <row r="183" spans="1:24" s="6" customFormat="1" x14ac:dyDescent="0.3">
      <c r="A183" s="6" t="s">
        <v>104</v>
      </c>
      <c r="B183" s="6" t="s">
        <v>2987</v>
      </c>
      <c r="C183" s="6" t="s">
        <v>12</v>
      </c>
      <c r="D183" s="6" t="s">
        <v>3006</v>
      </c>
      <c r="F183" s="6" t="s">
        <v>3007</v>
      </c>
      <c r="G183" s="6" t="s">
        <v>524</v>
      </c>
      <c r="H183" s="6" t="s">
        <v>525</v>
      </c>
      <c r="I183" s="6">
        <v>1</v>
      </c>
      <c r="J183" s="6" t="s">
        <v>105</v>
      </c>
      <c r="K183" s="6" t="s">
        <v>4510</v>
      </c>
      <c r="L183" s="6">
        <v>1</v>
      </c>
    </row>
    <row r="184" spans="1:24" s="6" customFormat="1" x14ac:dyDescent="0.3">
      <c r="A184" s="6" t="s">
        <v>104</v>
      </c>
      <c r="B184" s="6" t="s">
        <v>2987</v>
      </c>
      <c r="C184" s="6" t="s">
        <v>12</v>
      </c>
      <c r="D184" s="6" t="s">
        <v>2882</v>
      </c>
      <c r="F184" s="6" t="s">
        <v>3008</v>
      </c>
      <c r="G184" s="6" t="s">
        <v>532</v>
      </c>
      <c r="H184" s="6" t="s">
        <v>190</v>
      </c>
      <c r="I184" s="6">
        <v>1</v>
      </c>
      <c r="J184" s="6" t="s">
        <v>105</v>
      </c>
      <c r="K184" s="6" t="s">
        <v>4511</v>
      </c>
      <c r="L184" s="6">
        <v>1</v>
      </c>
    </row>
    <row r="185" spans="1:24" s="6" customFormat="1" x14ac:dyDescent="0.3">
      <c r="A185" s="6" t="s">
        <v>104</v>
      </c>
      <c r="B185" s="6" t="s">
        <v>2987</v>
      </c>
      <c r="C185" s="6" t="s">
        <v>12</v>
      </c>
      <c r="D185" s="6" t="s">
        <v>2892</v>
      </c>
      <c r="F185" s="6" t="s">
        <v>528</v>
      </c>
      <c r="G185" s="6" t="s">
        <v>522</v>
      </c>
      <c r="H185" s="6" t="s">
        <v>529</v>
      </c>
      <c r="I185" s="6">
        <v>1</v>
      </c>
      <c r="J185" s="6" t="s">
        <v>105</v>
      </c>
      <c r="K185" s="6" t="s">
        <v>4512</v>
      </c>
      <c r="L185" s="6">
        <v>1</v>
      </c>
    </row>
    <row r="186" spans="1:24" s="6" customFormat="1" x14ac:dyDescent="0.3">
      <c r="A186" s="6" t="s">
        <v>104</v>
      </c>
      <c r="B186" s="6" t="s">
        <v>2987</v>
      </c>
      <c r="C186" s="6" t="s">
        <v>12</v>
      </c>
      <c r="D186" s="6" t="s">
        <v>3000</v>
      </c>
      <c r="F186" s="6" t="s">
        <v>3002</v>
      </c>
      <c r="G186" s="6" t="s">
        <v>527</v>
      </c>
      <c r="H186" s="6" t="s">
        <v>341</v>
      </c>
      <c r="I186" s="6">
        <v>1</v>
      </c>
      <c r="J186" s="6" t="s">
        <v>105</v>
      </c>
      <c r="K186" s="6" t="s">
        <v>4509</v>
      </c>
      <c r="L186" s="6">
        <v>1</v>
      </c>
    </row>
    <row r="187" spans="1:24" s="6" customFormat="1" x14ac:dyDescent="0.3">
      <c r="A187" s="6" t="s">
        <v>104</v>
      </c>
      <c r="B187" s="6" t="s">
        <v>2987</v>
      </c>
      <c r="C187" s="6" t="s">
        <v>12</v>
      </c>
      <c r="D187" s="6" t="s">
        <v>3004</v>
      </c>
      <c r="F187" s="6" t="s">
        <v>3005</v>
      </c>
      <c r="G187" s="6" t="s">
        <v>266</v>
      </c>
      <c r="H187" s="6" t="s">
        <v>533</v>
      </c>
      <c r="I187" s="6">
        <v>1</v>
      </c>
      <c r="J187" s="6" t="s">
        <v>105</v>
      </c>
      <c r="K187" s="6" t="s">
        <v>4511</v>
      </c>
      <c r="L187" s="6">
        <v>1</v>
      </c>
    </row>
    <row r="188" spans="1:24" s="8" customFormat="1" x14ac:dyDescent="0.3">
      <c r="A188" s="8" t="s">
        <v>2562</v>
      </c>
      <c r="B188" s="61"/>
      <c r="I188" s="29">
        <f>SUM(I178:I187)</f>
        <v>10</v>
      </c>
      <c r="L188" s="29">
        <f>SUM(L178:L187)</f>
        <v>10</v>
      </c>
      <c r="M188" s="62">
        <f>(L188/I188)</f>
        <v>1</v>
      </c>
      <c r="N188" s="6"/>
      <c r="W188" s="6"/>
      <c r="X188" s="6"/>
    </row>
    <row r="189" spans="1:24" s="6" customFormat="1" x14ac:dyDescent="0.3">
      <c r="A189" s="108"/>
      <c r="B189" s="104"/>
      <c r="C189" s="104"/>
      <c r="D189" s="104"/>
      <c r="F189" s="104"/>
      <c r="G189" s="104"/>
      <c r="H189" s="104"/>
      <c r="I189" s="29"/>
      <c r="J189" s="109"/>
      <c r="L189" s="29"/>
      <c r="M189" s="62"/>
    </row>
    <row r="190" spans="1:24" s="6" customFormat="1" x14ac:dyDescent="0.3">
      <c r="A190" s="6" t="s">
        <v>104</v>
      </c>
      <c r="B190" s="6" t="s">
        <v>2987</v>
      </c>
      <c r="C190" s="6" t="s">
        <v>78</v>
      </c>
      <c r="D190" s="6" t="s">
        <v>2871</v>
      </c>
      <c r="F190" s="6" t="s">
        <v>3018</v>
      </c>
      <c r="G190" s="6" t="s">
        <v>539</v>
      </c>
      <c r="H190" s="6" t="s">
        <v>540</v>
      </c>
      <c r="I190" s="150">
        <v>1</v>
      </c>
      <c r="J190" s="6" t="s">
        <v>105</v>
      </c>
      <c r="K190" s="6" t="s">
        <v>4511</v>
      </c>
      <c r="L190" s="150">
        <v>1</v>
      </c>
      <c r="M190" s="62"/>
    </row>
    <row r="191" spans="1:24" s="132" customFormat="1" x14ac:dyDescent="0.3">
      <c r="A191" s="132" t="s">
        <v>104</v>
      </c>
      <c r="B191" s="132" t="s">
        <v>2987</v>
      </c>
      <c r="C191" s="132" t="s">
        <v>78</v>
      </c>
      <c r="D191" s="132" t="s">
        <v>2853</v>
      </c>
      <c r="F191" s="132" t="s">
        <v>3020</v>
      </c>
      <c r="G191" s="132" t="s">
        <v>542</v>
      </c>
      <c r="H191" s="132" t="s">
        <v>543</v>
      </c>
      <c r="I191" s="132">
        <v>1</v>
      </c>
      <c r="J191" s="132" t="s">
        <v>121</v>
      </c>
      <c r="K191" s="132" t="s">
        <v>4508</v>
      </c>
      <c r="L191" s="132">
        <v>0</v>
      </c>
    </row>
    <row r="192" spans="1:24" s="135" customFormat="1" x14ac:dyDescent="0.3">
      <c r="A192" s="135" t="s">
        <v>104</v>
      </c>
      <c r="B192" s="135" t="s">
        <v>2987</v>
      </c>
      <c r="C192" s="135" t="s">
        <v>78</v>
      </c>
      <c r="D192" s="135" t="s">
        <v>2899</v>
      </c>
      <c r="F192" s="135" t="s">
        <v>3012</v>
      </c>
      <c r="G192" s="135" t="s">
        <v>291</v>
      </c>
      <c r="H192" s="135" t="s">
        <v>190</v>
      </c>
      <c r="I192" s="135">
        <v>1</v>
      </c>
      <c r="J192" s="135" t="s">
        <v>105</v>
      </c>
      <c r="K192" s="135" t="s">
        <v>4508</v>
      </c>
      <c r="L192" s="135">
        <v>1</v>
      </c>
    </row>
    <row r="193" spans="1:24" s="135" customFormat="1" x14ac:dyDescent="0.3">
      <c r="A193" s="135" t="s">
        <v>104</v>
      </c>
      <c r="B193" s="135" t="s">
        <v>2987</v>
      </c>
      <c r="C193" s="135" t="s">
        <v>78</v>
      </c>
      <c r="D193" s="135" t="s">
        <v>4074</v>
      </c>
      <c r="F193" s="135" t="s">
        <v>4079</v>
      </c>
      <c r="G193" s="135" t="s">
        <v>4080</v>
      </c>
      <c r="H193" s="135" t="s">
        <v>186</v>
      </c>
      <c r="I193" s="135">
        <v>1</v>
      </c>
      <c r="J193" s="135" t="s">
        <v>105</v>
      </c>
      <c r="K193" s="135" t="s">
        <v>4508</v>
      </c>
      <c r="L193" s="135">
        <v>1</v>
      </c>
    </row>
    <row r="194" spans="1:24" s="135" customFormat="1" x14ac:dyDescent="0.3">
      <c r="A194" s="135" t="s">
        <v>104</v>
      </c>
      <c r="B194" s="135" t="s">
        <v>2987</v>
      </c>
      <c r="C194" s="135" t="s">
        <v>78</v>
      </c>
      <c r="D194" s="135" t="s">
        <v>2893</v>
      </c>
      <c r="F194" s="135" t="s">
        <v>3015</v>
      </c>
      <c r="G194" s="135" t="s">
        <v>3016</v>
      </c>
      <c r="H194" s="135" t="s">
        <v>3017</v>
      </c>
      <c r="I194" s="135">
        <v>1</v>
      </c>
      <c r="J194" s="135" t="s">
        <v>105</v>
      </c>
      <c r="K194" s="135" t="s">
        <v>4508</v>
      </c>
      <c r="L194" s="135">
        <v>1</v>
      </c>
    </row>
    <row r="195" spans="1:24" s="135" customFormat="1" x14ac:dyDescent="0.3">
      <c r="A195" s="135" t="s">
        <v>104</v>
      </c>
      <c r="B195" s="135" t="s">
        <v>2987</v>
      </c>
      <c r="C195" s="135" t="s">
        <v>78</v>
      </c>
      <c r="D195" s="135" t="s">
        <v>2964</v>
      </c>
      <c r="F195" s="135" t="s">
        <v>2965</v>
      </c>
      <c r="G195" s="135" t="s">
        <v>421</v>
      </c>
      <c r="H195" s="135" t="s">
        <v>422</v>
      </c>
      <c r="I195" s="135">
        <v>1</v>
      </c>
      <c r="J195" s="135" t="s">
        <v>105</v>
      </c>
      <c r="K195" s="135" t="s">
        <v>4508</v>
      </c>
      <c r="L195" s="135">
        <v>1</v>
      </c>
    </row>
    <row r="196" spans="1:24" s="132" customFormat="1" x14ac:dyDescent="0.3">
      <c r="A196" s="132" t="s">
        <v>104</v>
      </c>
      <c r="B196" s="132" t="s">
        <v>2987</v>
      </c>
      <c r="C196" s="132" t="s">
        <v>78</v>
      </c>
      <c r="D196" s="132" t="s">
        <v>3009</v>
      </c>
      <c r="F196" s="132" t="s">
        <v>2966</v>
      </c>
      <c r="G196" s="132" t="s">
        <v>417</v>
      </c>
      <c r="H196" s="132" t="s">
        <v>418</v>
      </c>
      <c r="I196" s="132">
        <v>1</v>
      </c>
      <c r="J196" s="132" t="s">
        <v>121</v>
      </c>
      <c r="K196" s="132" t="s">
        <v>4508</v>
      </c>
      <c r="L196" s="132">
        <v>0</v>
      </c>
    </row>
    <row r="197" spans="1:24" s="135" customFormat="1" x14ac:dyDescent="0.3">
      <c r="A197" s="135" t="s">
        <v>104</v>
      </c>
      <c r="B197" s="135" t="s">
        <v>2987</v>
      </c>
      <c r="C197" s="135" t="s">
        <v>78</v>
      </c>
      <c r="D197" s="135" t="s">
        <v>2892</v>
      </c>
      <c r="F197" s="135" t="s">
        <v>534</v>
      </c>
      <c r="G197" s="135" t="s">
        <v>535</v>
      </c>
      <c r="H197" s="135" t="s">
        <v>536</v>
      </c>
      <c r="I197" s="135">
        <v>1</v>
      </c>
      <c r="J197" s="135" t="s">
        <v>105</v>
      </c>
      <c r="K197" s="135" t="s">
        <v>4508</v>
      </c>
      <c r="L197" s="135">
        <v>1</v>
      </c>
    </row>
    <row r="198" spans="1:24" s="135" customFormat="1" x14ac:dyDescent="0.3">
      <c r="A198" s="135" t="s">
        <v>104</v>
      </c>
      <c r="B198" s="135" t="s">
        <v>2987</v>
      </c>
      <c r="C198" s="135" t="s">
        <v>78</v>
      </c>
      <c r="D198" s="135" t="s">
        <v>2836</v>
      </c>
      <c r="F198" s="135" t="s">
        <v>549</v>
      </c>
      <c r="G198" s="135" t="s">
        <v>550</v>
      </c>
      <c r="H198" s="135" t="s">
        <v>551</v>
      </c>
      <c r="I198" s="135">
        <v>1</v>
      </c>
      <c r="J198" s="135" t="s">
        <v>105</v>
      </c>
      <c r="K198" s="135" t="s">
        <v>4508</v>
      </c>
      <c r="L198" s="135">
        <v>1</v>
      </c>
    </row>
    <row r="199" spans="1:24" s="135" customFormat="1" x14ac:dyDescent="0.3">
      <c r="A199" s="135" t="s">
        <v>104</v>
      </c>
      <c r="B199" s="135" t="s">
        <v>2987</v>
      </c>
      <c r="C199" s="135" t="s">
        <v>78</v>
      </c>
      <c r="D199" s="135" t="s">
        <v>2938</v>
      </c>
      <c r="F199" s="135" t="s">
        <v>3013</v>
      </c>
      <c r="G199" s="135" t="s">
        <v>542</v>
      </c>
      <c r="H199" s="135" t="s">
        <v>544</v>
      </c>
      <c r="I199" s="135">
        <v>1</v>
      </c>
      <c r="J199" s="135" t="s">
        <v>105</v>
      </c>
      <c r="K199" s="135" t="s">
        <v>4508</v>
      </c>
      <c r="L199" s="135">
        <v>1</v>
      </c>
    </row>
    <row r="200" spans="1:24" s="135" customFormat="1" x14ac:dyDescent="0.3">
      <c r="A200" s="135" t="s">
        <v>104</v>
      </c>
      <c r="B200" s="135" t="s">
        <v>2987</v>
      </c>
      <c r="C200" s="135" t="s">
        <v>78</v>
      </c>
      <c r="D200" s="135" t="s">
        <v>2938</v>
      </c>
      <c r="F200" s="135" t="s">
        <v>3014</v>
      </c>
      <c r="G200" s="135" t="s">
        <v>541</v>
      </c>
      <c r="H200" s="135" t="s">
        <v>196</v>
      </c>
      <c r="I200" s="135">
        <v>1</v>
      </c>
      <c r="J200" s="135" t="s">
        <v>105</v>
      </c>
      <c r="K200" s="135" t="s">
        <v>4508</v>
      </c>
      <c r="L200" s="135">
        <v>1</v>
      </c>
    </row>
    <row r="201" spans="1:24" s="135" customFormat="1" x14ac:dyDescent="0.3">
      <c r="A201" s="135" t="s">
        <v>104</v>
      </c>
      <c r="B201" s="135" t="s">
        <v>2987</v>
      </c>
      <c r="C201" s="135" t="s">
        <v>78</v>
      </c>
      <c r="D201" s="135" t="s">
        <v>2942</v>
      </c>
      <c r="F201" s="135" t="s">
        <v>537</v>
      </c>
      <c r="G201" s="135" t="s">
        <v>538</v>
      </c>
      <c r="H201" s="135" t="s">
        <v>306</v>
      </c>
      <c r="I201" s="135">
        <v>1</v>
      </c>
      <c r="J201" s="135" t="s">
        <v>105</v>
      </c>
      <c r="K201" s="135" t="s">
        <v>4508</v>
      </c>
      <c r="L201" s="135">
        <v>1</v>
      </c>
    </row>
    <row r="202" spans="1:24" s="8" customFormat="1" x14ac:dyDescent="0.3">
      <c r="A202" s="8" t="s">
        <v>2562</v>
      </c>
      <c r="B202" s="61"/>
      <c r="I202" s="29">
        <f>SUM(I190:I201)</f>
        <v>12</v>
      </c>
      <c r="L202" s="29">
        <f>SUM(L190:L201)</f>
        <v>10</v>
      </c>
      <c r="M202" s="62">
        <f>(L202/I202)</f>
        <v>0.83333333333333337</v>
      </c>
      <c r="N202" s="6"/>
      <c r="W202" s="6"/>
      <c r="X202" s="6"/>
    </row>
    <row r="203" spans="1:24" s="6" customFormat="1" x14ac:dyDescent="0.3">
      <c r="A203" s="108"/>
      <c r="B203" s="104"/>
      <c r="C203" s="104"/>
      <c r="D203" s="104"/>
      <c r="F203" s="104"/>
      <c r="G203" s="104"/>
      <c r="H203" s="104"/>
      <c r="I203" s="29"/>
      <c r="J203" s="109"/>
      <c r="L203" s="29"/>
      <c r="M203" s="62"/>
    </row>
    <row r="204" spans="1:24" s="6" customFormat="1" x14ac:dyDescent="0.3">
      <c r="A204" s="6" t="s">
        <v>104</v>
      </c>
      <c r="B204" s="6" t="s">
        <v>2987</v>
      </c>
      <c r="C204" s="6" t="s">
        <v>13</v>
      </c>
      <c r="D204" s="6" t="s">
        <v>2914</v>
      </c>
      <c r="F204" s="6" t="s">
        <v>3028</v>
      </c>
      <c r="G204" s="6" t="s">
        <v>566</v>
      </c>
      <c r="H204" s="6" t="s">
        <v>567</v>
      </c>
      <c r="I204" s="150">
        <v>1</v>
      </c>
      <c r="J204" s="6" t="s">
        <v>105</v>
      </c>
      <c r="K204" s="6" t="s">
        <v>4507</v>
      </c>
      <c r="L204" s="150">
        <v>1</v>
      </c>
      <c r="M204" s="62"/>
    </row>
    <row r="205" spans="1:24" s="170" customFormat="1" x14ac:dyDescent="0.3">
      <c r="A205" s="135" t="s">
        <v>104</v>
      </c>
      <c r="B205" s="135" t="s">
        <v>2987</v>
      </c>
      <c r="C205" s="135" t="s">
        <v>13</v>
      </c>
      <c r="D205" s="135" t="s">
        <v>2979</v>
      </c>
      <c r="E205" s="135"/>
      <c r="F205" s="135" t="s">
        <v>3029</v>
      </c>
      <c r="G205" s="135" t="s">
        <v>573</v>
      </c>
      <c r="H205" s="135" t="s">
        <v>574</v>
      </c>
      <c r="I205" s="170">
        <v>1</v>
      </c>
      <c r="J205" s="135" t="s">
        <v>105</v>
      </c>
      <c r="K205" s="135" t="s">
        <v>4508</v>
      </c>
      <c r="L205" s="170">
        <v>1</v>
      </c>
      <c r="W205" s="135"/>
      <c r="X205" s="135"/>
    </row>
    <row r="206" spans="1:24" s="107" customFormat="1" x14ac:dyDescent="0.3">
      <c r="A206" s="6" t="s">
        <v>104</v>
      </c>
      <c r="B206" s="6" t="s">
        <v>2987</v>
      </c>
      <c r="C206" s="6" t="s">
        <v>13</v>
      </c>
      <c r="D206" s="6" t="s">
        <v>3927</v>
      </c>
      <c r="E206" s="6"/>
      <c r="F206" s="6" t="s">
        <v>3980</v>
      </c>
      <c r="G206" s="6" t="s">
        <v>3981</v>
      </c>
      <c r="H206" s="6" t="s">
        <v>437</v>
      </c>
      <c r="I206" s="107">
        <v>1</v>
      </c>
      <c r="J206" s="6" t="s">
        <v>105</v>
      </c>
      <c r="K206" s="6" t="s">
        <v>4507</v>
      </c>
      <c r="L206" s="107">
        <v>1</v>
      </c>
      <c r="W206" s="6"/>
      <c r="X206" s="6"/>
    </row>
    <row r="207" spans="1:24" s="170" customFormat="1" x14ac:dyDescent="0.3">
      <c r="A207" s="135" t="s">
        <v>104</v>
      </c>
      <c r="B207" s="135" t="s">
        <v>2987</v>
      </c>
      <c r="C207" s="135" t="s">
        <v>13</v>
      </c>
      <c r="D207" s="135" t="s">
        <v>3032</v>
      </c>
      <c r="E207" s="135"/>
      <c r="F207" s="135" t="s">
        <v>3033</v>
      </c>
      <c r="G207" s="135" t="s">
        <v>577</v>
      </c>
      <c r="H207" s="135" t="s">
        <v>578</v>
      </c>
      <c r="I207" s="170">
        <v>1</v>
      </c>
      <c r="J207" s="135" t="s">
        <v>105</v>
      </c>
      <c r="K207" s="135" t="s">
        <v>4508</v>
      </c>
      <c r="L207" s="170">
        <v>1</v>
      </c>
      <c r="W207" s="135"/>
      <c r="X207" s="135"/>
    </row>
    <row r="208" spans="1:24" s="107" customFormat="1" x14ac:dyDescent="0.3">
      <c r="A208" s="6" t="s">
        <v>104</v>
      </c>
      <c r="B208" s="6" t="s">
        <v>2987</v>
      </c>
      <c r="C208" s="6" t="s">
        <v>13</v>
      </c>
      <c r="D208" s="6" t="s">
        <v>3023</v>
      </c>
      <c r="E208" s="6"/>
      <c r="F208" s="6" t="s">
        <v>3024</v>
      </c>
      <c r="G208" s="6" t="s">
        <v>569</v>
      </c>
      <c r="H208" s="6" t="s">
        <v>570</v>
      </c>
      <c r="I208" s="107">
        <v>1</v>
      </c>
      <c r="J208" s="6" t="s">
        <v>105</v>
      </c>
      <c r="K208" s="6" t="s">
        <v>4512</v>
      </c>
      <c r="L208" s="107">
        <v>1</v>
      </c>
      <c r="W208" s="6"/>
      <c r="X208" s="6"/>
    </row>
    <row r="209" spans="1:24" s="169" customFormat="1" x14ac:dyDescent="0.3">
      <c r="A209" s="132" t="s">
        <v>104</v>
      </c>
      <c r="B209" s="132" t="s">
        <v>2987</v>
      </c>
      <c r="C209" s="132" t="s">
        <v>13</v>
      </c>
      <c r="D209" s="132" t="s">
        <v>2942</v>
      </c>
      <c r="E209" s="132"/>
      <c r="F209" s="132" t="s">
        <v>560</v>
      </c>
      <c r="G209" s="132" t="s">
        <v>561</v>
      </c>
      <c r="H209" s="132" t="s">
        <v>562</v>
      </c>
      <c r="I209" s="169">
        <v>1</v>
      </c>
      <c r="J209" s="132" t="s">
        <v>121</v>
      </c>
      <c r="K209" s="132" t="s">
        <v>4508</v>
      </c>
      <c r="L209" s="169">
        <v>0</v>
      </c>
      <c r="W209" s="132"/>
      <c r="X209" s="132"/>
    </row>
    <row r="210" spans="1:24" s="107" customFormat="1" x14ac:dyDescent="0.3">
      <c r="A210" s="6" t="s">
        <v>104</v>
      </c>
      <c r="B210" s="6" t="s">
        <v>2987</v>
      </c>
      <c r="C210" s="6" t="s">
        <v>13</v>
      </c>
      <c r="D210" s="6" t="s">
        <v>2914</v>
      </c>
      <c r="E210" s="6"/>
      <c r="F210" s="6" t="s">
        <v>3027</v>
      </c>
      <c r="G210" s="6" t="s">
        <v>558</v>
      </c>
      <c r="H210" s="6" t="s">
        <v>559</v>
      </c>
      <c r="I210" s="107">
        <v>1</v>
      </c>
      <c r="J210" s="6" t="s">
        <v>105</v>
      </c>
      <c r="K210" s="6" t="s">
        <v>4507</v>
      </c>
      <c r="L210" s="107">
        <v>1</v>
      </c>
      <c r="W210" s="6"/>
      <c r="X210" s="6"/>
    </row>
    <row r="211" spans="1:24" s="170" customFormat="1" x14ac:dyDescent="0.3">
      <c r="A211" s="135" t="s">
        <v>104</v>
      </c>
      <c r="B211" s="135" t="s">
        <v>2987</v>
      </c>
      <c r="C211" s="135" t="s">
        <v>13</v>
      </c>
      <c r="D211" s="135" t="s">
        <v>2962</v>
      </c>
      <c r="E211" s="135"/>
      <c r="F211" s="135" t="s">
        <v>579</v>
      </c>
      <c r="G211" s="135" t="s">
        <v>580</v>
      </c>
      <c r="H211" s="135" t="s">
        <v>580</v>
      </c>
      <c r="I211" s="170">
        <v>1</v>
      </c>
      <c r="J211" s="135" t="s">
        <v>105</v>
      </c>
      <c r="K211" s="135" t="s">
        <v>4508</v>
      </c>
      <c r="L211" s="170">
        <v>1</v>
      </c>
      <c r="W211" s="135"/>
      <c r="X211" s="135"/>
    </row>
    <row r="212" spans="1:24" s="169" customFormat="1" x14ac:dyDescent="0.3">
      <c r="A212" s="132" t="s">
        <v>104</v>
      </c>
      <c r="B212" s="132" t="s">
        <v>2987</v>
      </c>
      <c r="C212" s="132" t="s">
        <v>13</v>
      </c>
      <c r="D212" s="132" t="s">
        <v>2854</v>
      </c>
      <c r="E212" s="132"/>
      <c r="F212" s="132" t="s">
        <v>568</v>
      </c>
      <c r="G212" s="132" t="s">
        <v>542</v>
      </c>
      <c r="H212" s="132" t="s">
        <v>288</v>
      </c>
      <c r="I212" s="169">
        <v>1</v>
      </c>
      <c r="J212" s="132" t="s">
        <v>121</v>
      </c>
      <c r="K212" s="132" t="s">
        <v>4508</v>
      </c>
      <c r="L212" s="169">
        <v>0</v>
      </c>
      <c r="W212" s="132"/>
      <c r="X212" s="132"/>
    </row>
    <row r="213" spans="1:24" s="107" customFormat="1" x14ac:dyDescent="0.3">
      <c r="A213" s="6" t="s">
        <v>104</v>
      </c>
      <c r="B213" s="6" t="s">
        <v>2987</v>
      </c>
      <c r="C213" s="6" t="s">
        <v>13</v>
      </c>
      <c r="D213" s="6" t="s">
        <v>3030</v>
      </c>
      <c r="E213" s="6"/>
      <c r="F213" s="6" t="s">
        <v>3031</v>
      </c>
      <c r="G213" s="6" t="s">
        <v>571</v>
      </c>
      <c r="H213" s="6" t="s">
        <v>572</v>
      </c>
      <c r="I213" s="107">
        <v>1</v>
      </c>
      <c r="J213" s="6" t="s">
        <v>105</v>
      </c>
      <c r="K213" s="6" t="s">
        <v>4510</v>
      </c>
      <c r="L213" s="107">
        <v>1</v>
      </c>
      <c r="W213" s="6"/>
      <c r="X213" s="6"/>
    </row>
    <row r="214" spans="1:24" s="107" customFormat="1" x14ac:dyDescent="0.3">
      <c r="A214" s="6" t="s">
        <v>104</v>
      </c>
      <c r="B214" s="6" t="s">
        <v>2987</v>
      </c>
      <c r="C214" s="6" t="s">
        <v>13</v>
      </c>
      <c r="D214" s="6" t="s">
        <v>3025</v>
      </c>
      <c r="E214" s="6"/>
      <c r="F214" s="6" t="s">
        <v>3026</v>
      </c>
      <c r="G214" s="6" t="s">
        <v>575</v>
      </c>
      <c r="H214" s="6" t="s">
        <v>576</v>
      </c>
      <c r="I214" s="107">
        <v>1</v>
      </c>
      <c r="J214" s="6" t="s">
        <v>105</v>
      </c>
      <c r="K214" s="6" t="s">
        <v>4511</v>
      </c>
      <c r="L214" s="107">
        <v>1</v>
      </c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s="107" customFormat="1" x14ac:dyDescent="0.3">
      <c r="A215" s="6" t="s">
        <v>104</v>
      </c>
      <c r="B215" s="6" t="s">
        <v>2987</v>
      </c>
      <c r="C215" s="6" t="s">
        <v>13</v>
      </c>
      <c r="D215" s="6" t="s">
        <v>3021</v>
      </c>
      <c r="E215" s="6"/>
      <c r="F215" s="6" t="s">
        <v>3022</v>
      </c>
      <c r="G215" s="6" t="s">
        <v>555</v>
      </c>
      <c r="H215" s="6" t="s">
        <v>556</v>
      </c>
      <c r="I215" s="107">
        <v>1</v>
      </c>
      <c r="J215" s="6" t="s">
        <v>105</v>
      </c>
      <c r="K215" s="6" t="s">
        <v>4510</v>
      </c>
      <c r="L215" s="107">
        <v>1</v>
      </c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s="170" customFormat="1" x14ac:dyDescent="0.3">
      <c r="A216" s="135" t="s">
        <v>104</v>
      </c>
      <c r="B216" s="135" t="s">
        <v>2987</v>
      </c>
      <c r="C216" s="135" t="s">
        <v>13</v>
      </c>
      <c r="D216" s="135" t="s">
        <v>2962</v>
      </c>
      <c r="E216" s="135"/>
      <c r="F216" s="135" t="s">
        <v>563</v>
      </c>
      <c r="G216" s="135" t="s">
        <v>564</v>
      </c>
      <c r="H216" s="135" t="s">
        <v>565</v>
      </c>
      <c r="I216" s="170">
        <v>1</v>
      </c>
      <c r="J216" s="135" t="s">
        <v>105</v>
      </c>
      <c r="K216" s="135" t="s">
        <v>4508</v>
      </c>
      <c r="L216" s="170">
        <v>1</v>
      </c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</row>
    <row r="217" spans="1:24" s="8" customFormat="1" x14ac:dyDescent="0.3">
      <c r="A217" s="8" t="s">
        <v>2562</v>
      </c>
      <c r="B217" s="61"/>
      <c r="I217" s="29">
        <f>SUM(I204:I216)</f>
        <v>13</v>
      </c>
      <c r="L217" s="29">
        <f>SUM(L204:L216)</f>
        <v>11</v>
      </c>
      <c r="M217" s="62">
        <f>(L217/I217)</f>
        <v>0.84615384615384615</v>
      </c>
      <c r="N217" s="6"/>
    </row>
    <row r="218" spans="1:24" s="8" customFormat="1" x14ac:dyDescent="0.3">
      <c r="A218" s="8" t="s">
        <v>2563</v>
      </c>
      <c r="B218" s="61"/>
      <c r="I218" s="29">
        <f>SUM(I164+I176+I188+I202+I217)</f>
        <v>53</v>
      </c>
      <c r="L218" s="29">
        <f>SUM(L164+L176+L188+L202+L217)</f>
        <v>45</v>
      </c>
      <c r="M218" s="62">
        <f>(L218/I218)</f>
        <v>0.84905660377358494</v>
      </c>
      <c r="N218" s="6"/>
    </row>
    <row r="219" spans="1:24" s="6" customFormat="1" x14ac:dyDescent="0.3">
      <c r="A219" s="108"/>
      <c r="B219" s="104"/>
      <c r="C219" s="104"/>
      <c r="D219" s="104"/>
      <c r="F219" s="104"/>
      <c r="G219" s="104"/>
      <c r="H219" s="104"/>
      <c r="I219" s="29"/>
      <c r="J219" s="109"/>
      <c r="L219" s="29"/>
      <c r="M219" s="62"/>
    </row>
    <row r="220" spans="1:24" s="6" customFormat="1" x14ac:dyDescent="0.3">
      <c r="A220" s="6" t="s">
        <v>104</v>
      </c>
      <c r="B220" s="6" t="s">
        <v>3034</v>
      </c>
      <c r="C220" s="6" t="s">
        <v>20</v>
      </c>
      <c r="D220" s="6" t="s">
        <v>81</v>
      </c>
      <c r="F220" s="6" t="s">
        <v>81</v>
      </c>
      <c r="G220" s="6" t="s">
        <v>81</v>
      </c>
      <c r="H220" s="6" t="s">
        <v>81</v>
      </c>
      <c r="I220" s="6">
        <v>0</v>
      </c>
      <c r="J220" s="6" t="s">
        <v>81</v>
      </c>
      <c r="L220" s="6">
        <v>0</v>
      </c>
    </row>
    <row r="221" spans="1:24" s="8" customFormat="1" x14ac:dyDescent="0.3">
      <c r="A221" s="8" t="s">
        <v>2562</v>
      </c>
      <c r="B221" s="61"/>
      <c r="I221" s="29">
        <f>SUM(I220:I220)</f>
        <v>0</v>
      </c>
      <c r="L221" s="29">
        <f>SUM(L220:L220)</f>
        <v>0</v>
      </c>
      <c r="M221" s="62" t="s">
        <v>81</v>
      </c>
      <c r="N221" s="6"/>
    </row>
    <row r="222" spans="1:24" s="6" customFormat="1" x14ac:dyDescent="0.3">
      <c r="A222" s="108"/>
      <c r="B222" s="104"/>
      <c r="C222" s="104"/>
      <c r="D222" s="104"/>
      <c r="F222" s="104"/>
      <c r="G222" s="104"/>
      <c r="H222" s="104"/>
      <c r="I222" s="29"/>
      <c r="J222" s="109"/>
      <c r="L222" s="29"/>
      <c r="M222" s="62"/>
    </row>
    <row r="223" spans="1:24" s="6" customFormat="1" x14ac:dyDescent="0.3">
      <c r="A223" s="6" t="s">
        <v>104</v>
      </c>
      <c r="B223" s="6" t="s">
        <v>3034</v>
      </c>
      <c r="C223" s="6" t="s">
        <v>17</v>
      </c>
      <c r="D223" s="6" t="s">
        <v>2835</v>
      </c>
      <c r="F223" s="6" t="s">
        <v>609</v>
      </c>
      <c r="G223" s="6" t="s">
        <v>610</v>
      </c>
      <c r="H223" s="6" t="s">
        <v>611</v>
      </c>
      <c r="I223" s="150">
        <v>1</v>
      </c>
      <c r="J223" s="6" t="s">
        <v>105</v>
      </c>
      <c r="K223" s="6" t="s">
        <v>4509</v>
      </c>
      <c r="L223" s="150">
        <v>1</v>
      </c>
      <c r="M223" s="62"/>
    </row>
    <row r="224" spans="1:24" s="132" customFormat="1" x14ac:dyDescent="0.3">
      <c r="A224" s="132" t="s">
        <v>104</v>
      </c>
      <c r="B224" s="132" t="s">
        <v>3034</v>
      </c>
      <c r="C224" s="132" t="s">
        <v>17</v>
      </c>
      <c r="D224" s="132" t="s">
        <v>2929</v>
      </c>
      <c r="F224" s="132" t="s">
        <v>2930</v>
      </c>
      <c r="G224" s="132" t="s">
        <v>331</v>
      </c>
      <c r="H224" s="132" t="s">
        <v>332</v>
      </c>
      <c r="I224" s="182">
        <v>1</v>
      </c>
      <c r="J224" s="132" t="s">
        <v>121</v>
      </c>
      <c r="K224" s="132" t="s">
        <v>4508</v>
      </c>
      <c r="L224" s="182">
        <v>0</v>
      </c>
      <c r="M224" s="183"/>
    </row>
    <row r="225" spans="1:13" s="6" customFormat="1" x14ac:dyDescent="0.3">
      <c r="A225" s="6" t="s">
        <v>104</v>
      </c>
      <c r="B225" s="6" t="s">
        <v>3034</v>
      </c>
      <c r="C225" s="6" t="s">
        <v>17</v>
      </c>
      <c r="D225" s="6" t="s">
        <v>2905</v>
      </c>
      <c r="F225" s="6" t="s">
        <v>3070</v>
      </c>
      <c r="G225" s="6" t="s">
        <v>662</v>
      </c>
      <c r="H225" s="6" t="s">
        <v>663</v>
      </c>
      <c r="I225" s="150">
        <v>1</v>
      </c>
      <c r="J225" s="6" t="s">
        <v>105</v>
      </c>
      <c r="K225" s="6" t="s">
        <v>4512</v>
      </c>
      <c r="L225" s="150">
        <v>1</v>
      </c>
      <c r="M225" s="62"/>
    </row>
    <row r="226" spans="1:13" s="6" customFormat="1" x14ac:dyDescent="0.3">
      <c r="A226" s="6" t="s">
        <v>104</v>
      </c>
      <c r="B226" s="6" t="s">
        <v>3034</v>
      </c>
      <c r="C226" s="6" t="s">
        <v>17</v>
      </c>
      <c r="D226" s="6" t="s">
        <v>2907</v>
      </c>
      <c r="F226" s="6" t="s">
        <v>612</v>
      </c>
      <c r="G226" s="6" t="s">
        <v>613</v>
      </c>
      <c r="H226" s="6" t="s">
        <v>614</v>
      </c>
      <c r="I226" s="6">
        <v>1</v>
      </c>
      <c r="J226" s="6" t="s">
        <v>105</v>
      </c>
      <c r="K226" s="6" t="s">
        <v>4510</v>
      </c>
      <c r="L226" s="6">
        <v>1</v>
      </c>
    </row>
    <row r="227" spans="1:13" s="135" customFormat="1" x14ac:dyDescent="0.3">
      <c r="A227" s="135" t="s">
        <v>104</v>
      </c>
      <c r="B227" s="135" t="s">
        <v>3034</v>
      </c>
      <c r="C227" s="135" t="s">
        <v>17</v>
      </c>
      <c r="D227" s="135" t="s">
        <v>2893</v>
      </c>
      <c r="F227" s="135" t="s">
        <v>3071</v>
      </c>
      <c r="G227" s="135" t="s">
        <v>3072</v>
      </c>
      <c r="H227" s="135" t="s">
        <v>3073</v>
      </c>
      <c r="I227" s="135">
        <v>1</v>
      </c>
      <c r="J227" s="135" t="s">
        <v>105</v>
      </c>
      <c r="K227" s="135" t="s">
        <v>4508</v>
      </c>
      <c r="L227" s="135">
        <v>1</v>
      </c>
    </row>
    <row r="228" spans="1:13" s="135" customFormat="1" x14ac:dyDescent="0.3">
      <c r="A228" s="135" t="s">
        <v>104</v>
      </c>
      <c r="B228" s="135" t="s">
        <v>3034</v>
      </c>
      <c r="C228" s="135" t="s">
        <v>17</v>
      </c>
      <c r="D228" s="135" t="s">
        <v>4336</v>
      </c>
      <c r="F228" s="135" t="s">
        <v>4356</v>
      </c>
      <c r="G228" s="135" t="s">
        <v>1655</v>
      </c>
      <c r="H228" s="135" t="s">
        <v>4357</v>
      </c>
      <c r="I228" s="135">
        <v>1</v>
      </c>
      <c r="J228" s="135" t="s">
        <v>105</v>
      </c>
      <c r="K228" s="135" t="s">
        <v>4508</v>
      </c>
      <c r="L228" s="135">
        <v>1</v>
      </c>
    </row>
    <row r="229" spans="1:13" s="135" customFormat="1" x14ac:dyDescent="0.3">
      <c r="A229" s="135" t="s">
        <v>104</v>
      </c>
      <c r="B229" s="135" t="s">
        <v>3034</v>
      </c>
      <c r="C229" s="135" t="s">
        <v>17</v>
      </c>
      <c r="D229" s="135" t="s">
        <v>4336</v>
      </c>
      <c r="F229" s="135" t="s">
        <v>4358</v>
      </c>
      <c r="G229" s="135" t="s">
        <v>4359</v>
      </c>
      <c r="H229" s="135" t="s">
        <v>611</v>
      </c>
      <c r="I229" s="135">
        <v>1</v>
      </c>
      <c r="J229" s="135" t="s">
        <v>105</v>
      </c>
      <c r="K229" s="135" t="s">
        <v>4508</v>
      </c>
      <c r="L229" s="135">
        <v>1</v>
      </c>
    </row>
    <row r="230" spans="1:13" s="135" customFormat="1" x14ac:dyDescent="0.3">
      <c r="A230" s="135" t="s">
        <v>104</v>
      </c>
      <c r="B230" s="135" t="s">
        <v>3034</v>
      </c>
      <c r="C230" s="135" t="s">
        <v>17</v>
      </c>
      <c r="D230" s="135" t="s">
        <v>2839</v>
      </c>
      <c r="F230" s="135" t="s">
        <v>3045</v>
      </c>
      <c r="G230" s="135" t="s">
        <v>426</v>
      </c>
      <c r="H230" s="135" t="s">
        <v>656</v>
      </c>
      <c r="I230" s="135">
        <v>1</v>
      </c>
      <c r="J230" s="135" t="s">
        <v>105</v>
      </c>
      <c r="K230" s="135" t="s">
        <v>4508</v>
      </c>
      <c r="L230" s="135">
        <v>1</v>
      </c>
    </row>
    <row r="231" spans="1:13" s="6" customFormat="1" x14ac:dyDescent="0.3">
      <c r="A231" s="6" t="s">
        <v>104</v>
      </c>
      <c r="B231" s="6" t="s">
        <v>3034</v>
      </c>
      <c r="C231" s="6" t="s">
        <v>17</v>
      </c>
      <c r="D231" s="6" t="s">
        <v>2882</v>
      </c>
      <c r="F231" s="6" t="s">
        <v>3060</v>
      </c>
      <c r="G231" s="6" t="s">
        <v>651</v>
      </c>
      <c r="H231" s="6" t="s">
        <v>652</v>
      </c>
      <c r="I231" s="6">
        <v>1</v>
      </c>
      <c r="J231" s="6" t="s">
        <v>105</v>
      </c>
      <c r="K231" s="6" t="s">
        <v>4509</v>
      </c>
      <c r="L231" s="6">
        <v>1</v>
      </c>
    </row>
    <row r="232" spans="1:13" s="6" customFormat="1" x14ac:dyDescent="0.3">
      <c r="A232" s="6" t="s">
        <v>104</v>
      </c>
      <c r="B232" s="6" t="s">
        <v>3034</v>
      </c>
      <c r="C232" s="6" t="s">
        <v>17</v>
      </c>
      <c r="D232" s="6" t="s">
        <v>3042</v>
      </c>
      <c r="F232" s="6" t="s">
        <v>3044</v>
      </c>
      <c r="G232" s="6" t="s">
        <v>668</v>
      </c>
      <c r="H232" s="6" t="s">
        <v>669</v>
      </c>
      <c r="I232" s="6">
        <v>1</v>
      </c>
      <c r="J232" s="6" t="s">
        <v>105</v>
      </c>
      <c r="K232" s="6" t="s">
        <v>4507</v>
      </c>
      <c r="L232" s="6">
        <v>1</v>
      </c>
    </row>
    <row r="233" spans="1:13" s="135" customFormat="1" x14ac:dyDescent="0.3">
      <c r="A233" s="135" t="s">
        <v>104</v>
      </c>
      <c r="B233" s="135" t="s">
        <v>3034</v>
      </c>
      <c r="C233" s="135" t="s">
        <v>17</v>
      </c>
      <c r="D233" s="135" t="s">
        <v>3039</v>
      </c>
      <c r="F233" s="135" t="s">
        <v>3052</v>
      </c>
      <c r="G233" s="135" t="s">
        <v>598</v>
      </c>
      <c r="H233" s="135" t="s">
        <v>599</v>
      </c>
      <c r="I233" s="135">
        <v>1</v>
      </c>
      <c r="J233" s="135" t="s">
        <v>105</v>
      </c>
      <c r="K233" s="135" t="s">
        <v>4508</v>
      </c>
      <c r="L233" s="135">
        <v>1</v>
      </c>
    </row>
    <row r="234" spans="1:13" s="6" customFormat="1" x14ac:dyDescent="0.3">
      <c r="A234" s="6" t="s">
        <v>104</v>
      </c>
      <c r="B234" s="6" t="s">
        <v>3034</v>
      </c>
      <c r="C234" s="6" t="s">
        <v>17</v>
      </c>
      <c r="D234" s="6" t="s">
        <v>3039</v>
      </c>
      <c r="F234" s="6" t="s">
        <v>3061</v>
      </c>
      <c r="G234" s="6" t="s">
        <v>607</v>
      </c>
      <c r="H234" s="6" t="s">
        <v>608</v>
      </c>
      <c r="I234" s="6">
        <v>1</v>
      </c>
      <c r="J234" s="6" t="s">
        <v>105</v>
      </c>
      <c r="K234" s="6" t="s">
        <v>4507</v>
      </c>
      <c r="L234" s="6">
        <v>1</v>
      </c>
    </row>
    <row r="235" spans="1:13" s="135" customFormat="1" x14ac:dyDescent="0.3">
      <c r="A235" s="135" t="s">
        <v>104</v>
      </c>
      <c r="B235" s="135" t="s">
        <v>3034</v>
      </c>
      <c r="C235" s="135" t="s">
        <v>17</v>
      </c>
      <c r="D235" s="135" t="s">
        <v>2856</v>
      </c>
      <c r="F235" s="135" t="s">
        <v>633</v>
      </c>
      <c r="G235" s="135" t="s">
        <v>634</v>
      </c>
      <c r="H235" s="135" t="s">
        <v>635</v>
      </c>
      <c r="I235" s="135">
        <v>1</v>
      </c>
      <c r="J235" s="135" t="s">
        <v>105</v>
      </c>
      <c r="K235" s="135" t="s">
        <v>4508</v>
      </c>
      <c r="L235" s="135">
        <v>1</v>
      </c>
    </row>
    <row r="236" spans="1:13" s="135" customFormat="1" x14ac:dyDescent="0.3">
      <c r="A236" s="135" t="s">
        <v>104</v>
      </c>
      <c r="B236" s="135" t="s">
        <v>3034</v>
      </c>
      <c r="C236" s="135" t="s">
        <v>17</v>
      </c>
      <c r="D236" s="135" t="s">
        <v>2856</v>
      </c>
      <c r="F236" s="135" t="s">
        <v>630</v>
      </c>
      <c r="G236" s="135" t="s">
        <v>631</v>
      </c>
      <c r="H236" s="135" t="s">
        <v>632</v>
      </c>
      <c r="I236" s="135">
        <v>1</v>
      </c>
      <c r="J236" s="135" t="s">
        <v>105</v>
      </c>
      <c r="K236" s="135" t="s">
        <v>4508</v>
      </c>
      <c r="L236" s="135">
        <v>1</v>
      </c>
    </row>
    <row r="237" spans="1:13" s="135" customFormat="1" x14ac:dyDescent="0.3">
      <c r="A237" s="135" t="s">
        <v>104</v>
      </c>
      <c r="B237" s="135" t="s">
        <v>3034</v>
      </c>
      <c r="C237" s="135" t="s">
        <v>17</v>
      </c>
      <c r="D237" s="135" t="s">
        <v>2853</v>
      </c>
      <c r="F237" s="135" t="s">
        <v>3046</v>
      </c>
      <c r="G237" s="135" t="s">
        <v>657</v>
      </c>
      <c r="H237" s="135" t="s">
        <v>658</v>
      </c>
      <c r="I237" s="135">
        <v>1</v>
      </c>
      <c r="J237" s="135" t="s">
        <v>105</v>
      </c>
      <c r="K237" s="135" t="s">
        <v>4508</v>
      </c>
      <c r="L237" s="135">
        <v>1</v>
      </c>
    </row>
    <row r="238" spans="1:13" s="6" customFormat="1" x14ac:dyDescent="0.3">
      <c r="A238" s="6" t="s">
        <v>104</v>
      </c>
      <c r="B238" s="6" t="s">
        <v>3034</v>
      </c>
      <c r="C238" s="6" t="s">
        <v>17</v>
      </c>
      <c r="D238" s="6" t="s">
        <v>3053</v>
      </c>
      <c r="F238" s="6" t="s">
        <v>3055</v>
      </c>
      <c r="G238" s="6" t="s">
        <v>666</v>
      </c>
      <c r="H238" s="6" t="s">
        <v>667</v>
      </c>
      <c r="I238" s="6">
        <v>1</v>
      </c>
      <c r="J238" s="6" t="s">
        <v>105</v>
      </c>
      <c r="K238" s="6" t="s">
        <v>4511</v>
      </c>
      <c r="L238" s="6">
        <v>1</v>
      </c>
    </row>
    <row r="239" spans="1:13" s="135" customFormat="1" x14ac:dyDescent="0.3">
      <c r="A239" s="135" t="s">
        <v>104</v>
      </c>
      <c r="B239" s="135" t="s">
        <v>3034</v>
      </c>
      <c r="C239" s="135" t="s">
        <v>17</v>
      </c>
      <c r="D239" s="135" t="s">
        <v>4074</v>
      </c>
      <c r="F239" s="135" t="s">
        <v>4081</v>
      </c>
      <c r="G239" s="135" t="s">
        <v>4082</v>
      </c>
      <c r="H239" s="135" t="s">
        <v>933</v>
      </c>
      <c r="I239" s="135">
        <v>1</v>
      </c>
      <c r="J239" s="135" t="s">
        <v>105</v>
      </c>
      <c r="K239" s="135" t="s">
        <v>4508</v>
      </c>
      <c r="L239" s="135">
        <v>1</v>
      </c>
    </row>
    <row r="240" spans="1:13" s="6" customFormat="1" x14ac:dyDescent="0.3">
      <c r="A240" s="6" t="s">
        <v>104</v>
      </c>
      <c r="B240" s="6" t="s">
        <v>3034</v>
      </c>
      <c r="C240" s="6" t="s">
        <v>17</v>
      </c>
      <c r="D240" s="6" t="s">
        <v>2863</v>
      </c>
      <c r="F240" s="6" t="s">
        <v>3065</v>
      </c>
      <c r="G240" s="6" t="s">
        <v>653</v>
      </c>
      <c r="H240" s="6" t="s">
        <v>654</v>
      </c>
      <c r="I240" s="6">
        <v>1</v>
      </c>
      <c r="J240" s="6" t="s">
        <v>105</v>
      </c>
      <c r="K240" s="6" t="s">
        <v>4511</v>
      </c>
      <c r="L240" s="6">
        <v>1</v>
      </c>
    </row>
    <row r="241" spans="1:12" s="135" customFormat="1" x14ac:dyDescent="0.3">
      <c r="A241" s="135" t="s">
        <v>104</v>
      </c>
      <c r="B241" s="135" t="s">
        <v>3034</v>
      </c>
      <c r="C241" s="135" t="s">
        <v>17</v>
      </c>
      <c r="D241" s="135" t="s">
        <v>2893</v>
      </c>
      <c r="F241" s="135" t="s">
        <v>3038</v>
      </c>
      <c r="G241" s="135" t="s">
        <v>161</v>
      </c>
      <c r="H241" s="135" t="s">
        <v>126</v>
      </c>
      <c r="I241" s="135">
        <v>1</v>
      </c>
      <c r="J241" s="135" t="s">
        <v>105</v>
      </c>
      <c r="K241" s="135" t="s">
        <v>4508</v>
      </c>
      <c r="L241" s="135">
        <v>1</v>
      </c>
    </row>
    <row r="242" spans="1:12" s="6" customFormat="1" x14ac:dyDescent="0.3">
      <c r="A242" s="6" t="s">
        <v>104</v>
      </c>
      <c r="B242" s="6" t="s">
        <v>3034</v>
      </c>
      <c r="C242" s="6" t="s">
        <v>17</v>
      </c>
      <c r="D242" s="6" t="s">
        <v>3039</v>
      </c>
      <c r="F242" s="6" t="s">
        <v>641</v>
      </c>
      <c r="G242" s="6" t="s">
        <v>642</v>
      </c>
      <c r="H242" s="6" t="s">
        <v>643</v>
      </c>
      <c r="I242" s="6">
        <v>1</v>
      </c>
      <c r="J242" s="6" t="s">
        <v>105</v>
      </c>
      <c r="K242" s="6" t="s">
        <v>4509</v>
      </c>
      <c r="L242" s="6">
        <v>1</v>
      </c>
    </row>
    <row r="243" spans="1:12" s="135" customFormat="1" x14ac:dyDescent="0.3">
      <c r="A243" s="135" t="s">
        <v>104</v>
      </c>
      <c r="B243" s="135" t="s">
        <v>3034</v>
      </c>
      <c r="C243" s="135" t="s">
        <v>17</v>
      </c>
      <c r="D243" s="135" t="s">
        <v>2907</v>
      </c>
      <c r="F243" s="135" t="s">
        <v>600</v>
      </c>
      <c r="G243" s="135" t="s">
        <v>601</v>
      </c>
      <c r="H243" s="135" t="s">
        <v>602</v>
      </c>
      <c r="I243" s="135">
        <v>1</v>
      </c>
      <c r="J243" s="135" t="s">
        <v>105</v>
      </c>
      <c r="K243" s="135" t="s">
        <v>4508</v>
      </c>
      <c r="L243" s="135">
        <v>1</v>
      </c>
    </row>
    <row r="244" spans="1:12" s="135" customFormat="1" x14ac:dyDescent="0.3">
      <c r="A244" s="135" t="s">
        <v>104</v>
      </c>
      <c r="B244" s="135" t="s">
        <v>3034</v>
      </c>
      <c r="C244" s="135" t="s">
        <v>17</v>
      </c>
      <c r="D244" s="135" t="s">
        <v>2856</v>
      </c>
      <c r="F244" s="135" t="s">
        <v>624</v>
      </c>
      <c r="G244" s="135" t="s">
        <v>625</v>
      </c>
      <c r="H244" s="135" t="s">
        <v>626</v>
      </c>
      <c r="I244" s="135">
        <v>1</v>
      </c>
      <c r="J244" s="135" t="s">
        <v>105</v>
      </c>
      <c r="K244" s="135" t="s">
        <v>4508</v>
      </c>
      <c r="L244" s="135">
        <v>1</v>
      </c>
    </row>
    <row r="245" spans="1:12" s="6" customFormat="1" x14ac:dyDescent="0.3">
      <c r="A245" s="6" t="s">
        <v>104</v>
      </c>
      <c r="B245" s="6" t="s">
        <v>3034</v>
      </c>
      <c r="C245" s="6" t="s">
        <v>17</v>
      </c>
      <c r="D245" s="6" t="s">
        <v>2876</v>
      </c>
      <c r="F245" s="6" t="s">
        <v>622</v>
      </c>
      <c r="G245" s="6" t="s">
        <v>623</v>
      </c>
      <c r="H245" s="6" t="s">
        <v>356</v>
      </c>
      <c r="I245" s="6">
        <v>1</v>
      </c>
      <c r="J245" s="6" t="s">
        <v>105</v>
      </c>
      <c r="K245" s="6" t="s">
        <v>4510</v>
      </c>
      <c r="L245" s="6">
        <v>1</v>
      </c>
    </row>
    <row r="246" spans="1:12" s="6" customFormat="1" x14ac:dyDescent="0.3">
      <c r="A246" s="6" t="s">
        <v>104</v>
      </c>
      <c r="B246" s="6" t="s">
        <v>3034</v>
      </c>
      <c r="C246" s="6" t="s">
        <v>17</v>
      </c>
      <c r="D246" s="6" t="s">
        <v>2893</v>
      </c>
      <c r="F246" s="6" t="s">
        <v>3047</v>
      </c>
      <c r="G246" s="6" t="s">
        <v>3048</v>
      </c>
      <c r="H246" s="6" t="s">
        <v>3049</v>
      </c>
      <c r="I246" s="6">
        <v>1</v>
      </c>
      <c r="J246" s="6" t="s">
        <v>105</v>
      </c>
      <c r="K246" s="6" t="s">
        <v>4511</v>
      </c>
      <c r="L246" s="6">
        <v>1</v>
      </c>
    </row>
    <row r="247" spans="1:12" s="6" customFormat="1" x14ac:dyDescent="0.3">
      <c r="A247" s="6" t="s">
        <v>104</v>
      </c>
      <c r="B247" s="6" t="s">
        <v>3034</v>
      </c>
      <c r="C247" s="6" t="s">
        <v>17</v>
      </c>
      <c r="D247" s="6" t="s">
        <v>2917</v>
      </c>
      <c r="F247" s="6" t="s">
        <v>3058</v>
      </c>
      <c r="G247" s="6" t="s">
        <v>639</v>
      </c>
      <c r="H247" s="6" t="s">
        <v>640</v>
      </c>
      <c r="I247" s="6">
        <v>1</v>
      </c>
      <c r="J247" s="6" t="s">
        <v>105</v>
      </c>
      <c r="K247" s="6" t="s">
        <v>4510</v>
      </c>
      <c r="L247" s="6">
        <v>1</v>
      </c>
    </row>
    <row r="248" spans="1:12" s="6" customFormat="1" x14ac:dyDescent="0.3">
      <c r="A248" s="6" t="s">
        <v>104</v>
      </c>
      <c r="B248" s="6" t="s">
        <v>3034</v>
      </c>
      <c r="C248" s="6" t="s">
        <v>17</v>
      </c>
      <c r="D248" s="6" t="s">
        <v>2907</v>
      </c>
      <c r="F248" s="6" t="s">
        <v>648</v>
      </c>
      <c r="G248" s="6" t="s">
        <v>649</v>
      </c>
      <c r="H248" s="6" t="s">
        <v>650</v>
      </c>
      <c r="I248" s="6">
        <v>1</v>
      </c>
      <c r="J248" s="6" t="s">
        <v>105</v>
      </c>
      <c r="K248" s="6" t="s">
        <v>4510</v>
      </c>
      <c r="L248" s="6">
        <v>1</v>
      </c>
    </row>
    <row r="249" spans="1:12" s="6" customFormat="1" x14ac:dyDescent="0.3">
      <c r="A249" s="6" t="s">
        <v>104</v>
      </c>
      <c r="B249" s="6" t="s">
        <v>3034</v>
      </c>
      <c r="C249" s="6" t="s">
        <v>17</v>
      </c>
      <c r="D249" s="6" t="s">
        <v>3062</v>
      </c>
      <c r="F249" s="6" t="s">
        <v>3064</v>
      </c>
      <c r="G249" s="6" t="s">
        <v>672</v>
      </c>
      <c r="H249" s="6" t="s">
        <v>673</v>
      </c>
      <c r="I249" s="6">
        <v>1</v>
      </c>
      <c r="J249" s="6" t="s">
        <v>105</v>
      </c>
      <c r="K249" s="6" t="s">
        <v>4509</v>
      </c>
      <c r="L249" s="6">
        <v>1</v>
      </c>
    </row>
    <row r="250" spans="1:12" s="6" customFormat="1" x14ac:dyDescent="0.3">
      <c r="A250" s="6" t="s">
        <v>104</v>
      </c>
      <c r="B250" s="6" t="s">
        <v>3034</v>
      </c>
      <c r="C250" s="6" t="s">
        <v>17</v>
      </c>
      <c r="D250" s="6" t="s">
        <v>3066</v>
      </c>
      <c r="F250" s="6" t="s">
        <v>3067</v>
      </c>
      <c r="G250" s="6" t="s">
        <v>616</v>
      </c>
      <c r="H250" s="6" t="s">
        <v>617</v>
      </c>
      <c r="I250" s="6">
        <v>1</v>
      </c>
      <c r="J250" s="6" t="s">
        <v>105</v>
      </c>
      <c r="K250" s="6" t="s">
        <v>4509</v>
      </c>
      <c r="L250" s="6">
        <v>1</v>
      </c>
    </row>
    <row r="251" spans="1:12" s="135" customFormat="1" x14ac:dyDescent="0.3">
      <c r="A251" s="135" t="s">
        <v>104</v>
      </c>
      <c r="B251" s="135" t="s">
        <v>3034</v>
      </c>
      <c r="C251" s="135" t="s">
        <v>17</v>
      </c>
      <c r="D251" s="135" t="s">
        <v>2856</v>
      </c>
      <c r="F251" s="135" t="s">
        <v>627</v>
      </c>
      <c r="G251" s="135" t="s">
        <v>628</v>
      </c>
      <c r="H251" s="135" t="s">
        <v>629</v>
      </c>
      <c r="I251" s="135">
        <v>1</v>
      </c>
      <c r="J251" s="135" t="s">
        <v>105</v>
      </c>
      <c r="K251" s="135" t="s">
        <v>4508</v>
      </c>
      <c r="L251" s="135">
        <v>1</v>
      </c>
    </row>
    <row r="252" spans="1:12" s="135" customFormat="1" x14ac:dyDescent="0.3">
      <c r="A252" s="135" t="s">
        <v>104</v>
      </c>
      <c r="B252" s="135" t="s">
        <v>3034</v>
      </c>
      <c r="C252" s="135" t="s">
        <v>17</v>
      </c>
      <c r="D252" s="135" t="s">
        <v>2852</v>
      </c>
      <c r="F252" s="135" t="s">
        <v>603</v>
      </c>
      <c r="G252" s="135" t="s">
        <v>604</v>
      </c>
      <c r="H252" s="135" t="s">
        <v>605</v>
      </c>
      <c r="I252" s="135">
        <v>1</v>
      </c>
      <c r="J252" s="135" t="s">
        <v>105</v>
      </c>
      <c r="K252" s="135" t="s">
        <v>4508</v>
      </c>
      <c r="L252" s="135">
        <v>1</v>
      </c>
    </row>
    <row r="253" spans="1:12" s="6" customFormat="1" x14ac:dyDescent="0.3">
      <c r="A253" s="6" t="s">
        <v>104</v>
      </c>
      <c r="B253" s="6" t="s">
        <v>3034</v>
      </c>
      <c r="C253" s="6" t="s">
        <v>17</v>
      </c>
      <c r="D253" s="6" t="s">
        <v>2870</v>
      </c>
      <c r="F253" s="6" t="s">
        <v>3068</v>
      </c>
      <c r="G253" s="6" t="s">
        <v>664</v>
      </c>
      <c r="H253" s="6" t="s">
        <v>665</v>
      </c>
      <c r="I253" s="6">
        <v>1</v>
      </c>
      <c r="J253" s="6" t="s">
        <v>105</v>
      </c>
      <c r="K253" s="6" t="s">
        <v>4507</v>
      </c>
      <c r="L253" s="6">
        <v>1</v>
      </c>
    </row>
    <row r="254" spans="1:12" s="135" customFormat="1" x14ac:dyDescent="0.3">
      <c r="A254" s="135" t="s">
        <v>104</v>
      </c>
      <c r="B254" s="135" t="s">
        <v>3034</v>
      </c>
      <c r="C254" s="135" t="s">
        <v>17</v>
      </c>
      <c r="D254" s="135" t="s">
        <v>4336</v>
      </c>
      <c r="F254" s="135" t="s">
        <v>4354</v>
      </c>
      <c r="G254" s="135" t="s">
        <v>927</v>
      </c>
      <c r="H254" s="135" t="s">
        <v>4355</v>
      </c>
      <c r="I254" s="135">
        <v>1</v>
      </c>
      <c r="J254" s="135" t="s">
        <v>105</v>
      </c>
      <c r="K254" s="135" t="s">
        <v>4508</v>
      </c>
      <c r="L254" s="135">
        <v>1</v>
      </c>
    </row>
    <row r="255" spans="1:12" s="6" customFormat="1" x14ac:dyDescent="0.3">
      <c r="A255" s="6" t="s">
        <v>104</v>
      </c>
      <c r="B255" s="6" t="s">
        <v>3034</v>
      </c>
      <c r="C255" s="6" t="s">
        <v>17</v>
      </c>
      <c r="D255" s="6" t="s">
        <v>3040</v>
      </c>
      <c r="F255" s="6" t="s">
        <v>3041</v>
      </c>
      <c r="G255" s="6" t="s">
        <v>620</v>
      </c>
      <c r="H255" s="6" t="s">
        <v>621</v>
      </c>
      <c r="I255" s="6">
        <v>1</v>
      </c>
      <c r="J255" s="6" t="s">
        <v>105</v>
      </c>
      <c r="K255" s="6" t="s">
        <v>4511</v>
      </c>
      <c r="L255" s="6">
        <v>1</v>
      </c>
    </row>
    <row r="256" spans="1:12" s="6" customFormat="1" x14ac:dyDescent="0.3">
      <c r="A256" s="6" t="s">
        <v>104</v>
      </c>
      <c r="B256" s="6" t="s">
        <v>3034</v>
      </c>
      <c r="C256" s="6" t="s">
        <v>17</v>
      </c>
      <c r="D256" s="6" t="s">
        <v>2932</v>
      </c>
      <c r="F256" s="6" t="s">
        <v>3050</v>
      </c>
      <c r="G256" s="6" t="s">
        <v>618</v>
      </c>
      <c r="H256" s="6" t="s">
        <v>619</v>
      </c>
      <c r="I256" s="6">
        <v>1</v>
      </c>
      <c r="J256" s="6" t="s">
        <v>105</v>
      </c>
      <c r="K256" s="6" t="s">
        <v>4511</v>
      </c>
      <c r="L256" s="6">
        <v>1</v>
      </c>
    </row>
    <row r="257" spans="1:26" s="135" customFormat="1" x14ac:dyDescent="0.3">
      <c r="A257" s="135" t="s">
        <v>104</v>
      </c>
      <c r="B257" s="135" t="s">
        <v>3034</v>
      </c>
      <c r="C257" s="135" t="s">
        <v>17</v>
      </c>
      <c r="D257" s="135" t="s">
        <v>2951</v>
      </c>
      <c r="F257" s="135" t="s">
        <v>644</v>
      </c>
      <c r="G257" s="135" t="s">
        <v>645</v>
      </c>
      <c r="H257" s="135" t="s">
        <v>646</v>
      </c>
      <c r="I257" s="135">
        <v>1</v>
      </c>
      <c r="J257" s="135" t="s">
        <v>105</v>
      </c>
      <c r="K257" s="135" t="s">
        <v>4508</v>
      </c>
      <c r="L257" s="135">
        <v>1</v>
      </c>
    </row>
    <row r="258" spans="1:26" s="6" customFormat="1" x14ac:dyDescent="0.3">
      <c r="A258" s="6" t="s">
        <v>104</v>
      </c>
      <c r="B258" s="6" t="s">
        <v>3034</v>
      </c>
      <c r="C258" s="6" t="s">
        <v>17</v>
      </c>
      <c r="D258" s="6" t="s">
        <v>2875</v>
      </c>
      <c r="F258" s="6" t="s">
        <v>659</v>
      </c>
      <c r="G258" s="6" t="s">
        <v>660</v>
      </c>
      <c r="H258" s="6" t="s">
        <v>661</v>
      </c>
      <c r="I258" s="6">
        <v>1</v>
      </c>
      <c r="J258" s="6" t="s">
        <v>105</v>
      </c>
      <c r="K258" s="6" t="s">
        <v>4510</v>
      </c>
      <c r="L258" s="6">
        <v>1</v>
      </c>
    </row>
    <row r="259" spans="1:26" s="8" customFormat="1" x14ac:dyDescent="0.3">
      <c r="A259" s="8" t="s">
        <v>2562</v>
      </c>
      <c r="B259" s="61"/>
      <c r="I259" s="29">
        <f>SUM(I223:I258)</f>
        <v>36</v>
      </c>
      <c r="L259" s="29">
        <f>SUM(L223:L258)</f>
        <v>35</v>
      </c>
      <c r="M259" s="62">
        <f>(L259/I259)</f>
        <v>0.97222222222222221</v>
      </c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s="6" customFormat="1" x14ac:dyDescent="0.3">
      <c r="A260" s="108"/>
      <c r="B260" s="104"/>
      <c r="C260" s="104"/>
      <c r="D260" s="104"/>
      <c r="F260" s="104"/>
      <c r="G260" s="104"/>
      <c r="H260" s="104"/>
      <c r="I260" s="29"/>
      <c r="J260" s="109"/>
      <c r="L260" s="29"/>
      <c r="M260" s="62"/>
    </row>
    <row r="261" spans="1:26" s="6" customFormat="1" x14ac:dyDescent="0.3">
      <c r="A261" s="6" t="s">
        <v>104</v>
      </c>
      <c r="B261" s="6" t="s">
        <v>3034</v>
      </c>
      <c r="C261" s="6" t="s">
        <v>19</v>
      </c>
      <c r="D261" s="6" t="s">
        <v>2980</v>
      </c>
      <c r="F261" s="6" t="s">
        <v>3075</v>
      </c>
      <c r="G261" s="6" t="s">
        <v>676</v>
      </c>
      <c r="H261" s="6" t="s">
        <v>677</v>
      </c>
      <c r="I261" s="150">
        <v>1</v>
      </c>
      <c r="J261" s="6" t="s">
        <v>105</v>
      </c>
      <c r="K261" s="6" t="s">
        <v>4511</v>
      </c>
      <c r="L261" s="150">
        <v>1</v>
      </c>
      <c r="M261" s="62"/>
    </row>
    <row r="262" spans="1:26" s="132" customFormat="1" x14ac:dyDescent="0.3">
      <c r="A262" s="132" t="s">
        <v>104</v>
      </c>
      <c r="B262" s="132" t="s">
        <v>3034</v>
      </c>
      <c r="C262" s="132" t="s">
        <v>19</v>
      </c>
      <c r="D262" s="132" t="s">
        <v>4336</v>
      </c>
      <c r="F262" s="132" t="s">
        <v>4360</v>
      </c>
      <c r="G262" s="132" t="s">
        <v>4361</v>
      </c>
      <c r="H262" s="132" t="s">
        <v>4362</v>
      </c>
      <c r="I262" s="132">
        <v>1</v>
      </c>
      <c r="J262" s="132" t="s">
        <v>121</v>
      </c>
      <c r="K262" s="132" t="s">
        <v>4508</v>
      </c>
      <c r="L262" s="132">
        <v>0</v>
      </c>
    </row>
    <row r="263" spans="1:26" s="6" customFormat="1" x14ac:dyDescent="0.3">
      <c r="A263" s="6" t="s">
        <v>104</v>
      </c>
      <c r="B263" s="6" t="s">
        <v>3034</v>
      </c>
      <c r="C263" s="6" t="s">
        <v>19</v>
      </c>
      <c r="D263" s="6" t="s">
        <v>2949</v>
      </c>
      <c r="F263" s="6" t="s">
        <v>3076</v>
      </c>
      <c r="G263" s="6" t="s">
        <v>685</v>
      </c>
      <c r="H263" s="6" t="s">
        <v>123</v>
      </c>
      <c r="I263" s="6">
        <v>1</v>
      </c>
      <c r="J263" s="6" t="s">
        <v>105</v>
      </c>
      <c r="K263" s="6" t="s">
        <v>4510</v>
      </c>
      <c r="L263" s="6">
        <v>1</v>
      </c>
    </row>
    <row r="264" spans="1:26" s="6" customFormat="1" x14ac:dyDescent="0.3">
      <c r="A264" s="6" t="s">
        <v>104</v>
      </c>
      <c r="B264" s="6" t="s">
        <v>3034</v>
      </c>
      <c r="C264" s="6" t="s">
        <v>19</v>
      </c>
      <c r="D264" s="6" t="s">
        <v>3077</v>
      </c>
      <c r="F264" s="6" t="s">
        <v>3078</v>
      </c>
      <c r="G264" s="6" t="s">
        <v>683</v>
      </c>
      <c r="H264" s="6" t="s">
        <v>684</v>
      </c>
      <c r="I264" s="6">
        <v>1</v>
      </c>
      <c r="J264" s="6" t="s">
        <v>105</v>
      </c>
      <c r="K264" s="6" t="s">
        <v>4511</v>
      </c>
      <c r="L264" s="6">
        <v>1</v>
      </c>
    </row>
    <row r="265" spans="1:26" s="135" customFormat="1" x14ac:dyDescent="0.3">
      <c r="A265" s="135" t="s">
        <v>104</v>
      </c>
      <c r="B265" s="135" t="s">
        <v>3034</v>
      </c>
      <c r="C265" s="135" t="s">
        <v>19</v>
      </c>
      <c r="D265" s="135" t="s">
        <v>3734</v>
      </c>
      <c r="F265" s="135" t="s">
        <v>3787</v>
      </c>
      <c r="G265" s="135" t="s">
        <v>1392</v>
      </c>
      <c r="H265" s="135" t="s">
        <v>397</v>
      </c>
      <c r="I265" s="135">
        <v>1</v>
      </c>
      <c r="J265" s="135" t="s">
        <v>105</v>
      </c>
      <c r="K265" s="135" t="s">
        <v>4508</v>
      </c>
      <c r="L265" s="135">
        <v>1</v>
      </c>
    </row>
    <row r="266" spans="1:26" s="6" customFormat="1" x14ac:dyDescent="0.3">
      <c r="A266" s="6" t="s">
        <v>104</v>
      </c>
      <c r="B266" s="6" t="s">
        <v>3034</v>
      </c>
      <c r="C266" s="6" t="s">
        <v>19</v>
      </c>
      <c r="D266" s="6" t="s">
        <v>2938</v>
      </c>
      <c r="F266" s="6" t="s">
        <v>3074</v>
      </c>
      <c r="G266" s="6" t="s">
        <v>678</v>
      </c>
      <c r="H266" s="6" t="s">
        <v>679</v>
      </c>
      <c r="I266" s="6">
        <v>1</v>
      </c>
      <c r="J266" s="6" t="s">
        <v>105</v>
      </c>
      <c r="K266" s="6" t="s">
        <v>4511</v>
      </c>
      <c r="L266" s="6">
        <v>1</v>
      </c>
    </row>
    <row r="267" spans="1:26" s="6" customFormat="1" x14ac:dyDescent="0.3">
      <c r="A267" s="6" t="s">
        <v>104</v>
      </c>
      <c r="B267" s="6" t="s">
        <v>3034</v>
      </c>
      <c r="C267" s="6" t="s">
        <v>19</v>
      </c>
      <c r="D267" s="6" t="s">
        <v>3019</v>
      </c>
      <c r="F267" s="6" t="s">
        <v>3079</v>
      </c>
      <c r="G267" s="6" t="s">
        <v>674</v>
      </c>
      <c r="H267" s="6" t="s">
        <v>675</v>
      </c>
      <c r="I267" s="6">
        <v>1</v>
      </c>
      <c r="J267" s="6" t="s">
        <v>105</v>
      </c>
      <c r="K267" s="6" t="s">
        <v>4507</v>
      </c>
      <c r="L267" s="6">
        <v>1</v>
      </c>
    </row>
    <row r="268" spans="1:26" s="135" customFormat="1" x14ac:dyDescent="0.3">
      <c r="A268" s="135" t="s">
        <v>104</v>
      </c>
      <c r="B268" s="135" t="s">
        <v>3034</v>
      </c>
      <c r="C268" s="135" t="s">
        <v>19</v>
      </c>
      <c r="D268" s="135" t="s">
        <v>3734</v>
      </c>
      <c r="F268" s="135" t="s">
        <v>3788</v>
      </c>
      <c r="G268" s="135" t="s">
        <v>3789</v>
      </c>
      <c r="H268" s="135" t="s">
        <v>3790</v>
      </c>
      <c r="I268" s="135">
        <v>1</v>
      </c>
      <c r="J268" s="135" t="s">
        <v>105</v>
      </c>
      <c r="K268" s="135" t="s">
        <v>4508</v>
      </c>
      <c r="L268" s="135">
        <v>1</v>
      </c>
    </row>
    <row r="269" spans="1:26" s="135" customFormat="1" x14ac:dyDescent="0.3">
      <c r="A269" s="135" t="s">
        <v>104</v>
      </c>
      <c r="B269" s="135" t="s">
        <v>3034</v>
      </c>
      <c r="C269" s="135" t="s">
        <v>19</v>
      </c>
      <c r="D269" s="135" t="s">
        <v>2858</v>
      </c>
      <c r="F269" s="135" t="s">
        <v>680</v>
      </c>
      <c r="G269" s="135" t="s">
        <v>681</v>
      </c>
      <c r="H269" s="135" t="s">
        <v>682</v>
      </c>
      <c r="I269" s="135">
        <v>1</v>
      </c>
      <c r="J269" s="135" t="s">
        <v>105</v>
      </c>
      <c r="K269" s="135" t="s">
        <v>4508</v>
      </c>
      <c r="L269" s="135">
        <v>1</v>
      </c>
    </row>
    <row r="270" spans="1:26" s="6" customFormat="1" x14ac:dyDescent="0.3">
      <c r="A270" s="8" t="s">
        <v>2562</v>
      </c>
      <c r="B270" s="61"/>
      <c r="C270" s="8"/>
      <c r="D270" s="8"/>
      <c r="F270" s="8"/>
      <c r="G270" s="8"/>
      <c r="H270" s="8"/>
      <c r="I270" s="29">
        <f>SUM(I261:I269)</f>
        <v>9</v>
      </c>
      <c r="J270" s="8"/>
      <c r="K270" s="8"/>
      <c r="L270" s="29">
        <f>SUM(L261:L269)</f>
        <v>8</v>
      </c>
      <c r="M270" s="62">
        <f>(L270/I270)</f>
        <v>0.88888888888888884</v>
      </c>
    </row>
    <row r="271" spans="1:26" s="6" customFormat="1" x14ac:dyDescent="0.3">
      <c r="A271" s="108"/>
      <c r="B271" s="104"/>
      <c r="C271" s="104"/>
      <c r="D271" s="104"/>
      <c r="F271" s="104"/>
      <c r="G271" s="104"/>
      <c r="H271" s="104"/>
      <c r="I271" s="55"/>
      <c r="J271" s="109"/>
      <c r="L271" s="55"/>
    </row>
    <row r="272" spans="1:26" s="6" customFormat="1" x14ac:dyDescent="0.3">
      <c r="I272" s="55"/>
      <c r="L272" s="55"/>
    </row>
    <row r="273" spans="1:12" s="6" customFormat="1" x14ac:dyDescent="0.3">
      <c r="A273" s="6" t="s">
        <v>104</v>
      </c>
      <c r="B273" s="6" t="s">
        <v>3034</v>
      </c>
      <c r="C273" s="6" t="s">
        <v>16</v>
      </c>
      <c r="D273" s="6" t="s">
        <v>2962</v>
      </c>
      <c r="F273" s="6" t="s">
        <v>709</v>
      </c>
      <c r="G273" s="6" t="s">
        <v>710</v>
      </c>
      <c r="H273" s="6" t="s">
        <v>711</v>
      </c>
      <c r="I273" s="150">
        <v>1</v>
      </c>
      <c r="J273" s="6" t="s">
        <v>105</v>
      </c>
      <c r="K273" s="6" t="s">
        <v>4507</v>
      </c>
      <c r="L273" s="150">
        <v>1</v>
      </c>
    </row>
    <row r="274" spans="1:12" s="132" customFormat="1" x14ac:dyDescent="0.3">
      <c r="A274" s="132" t="s">
        <v>104</v>
      </c>
      <c r="B274" s="132" t="s">
        <v>3034</v>
      </c>
      <c r="C274" s="132" t="s">
        <v>16</v>
      </c>
      <c r="D274" s="132" t="s">
        <v>4336</v>
      </c>
      <c r="F274" s="132" t="s">
        <v>4366</v>
      </c>
      <c r="G274" s="132" t="s">
        <v>4367</v>
      </c>
      <c r="H274" s="132" t="s">
        <v>136</v>
      </c>
      <c r="I274" s="182">
        <v>1</v>
      </c>
      <c r="J274" s="132" t="s">
        <v>121</v>
      </c>
      <c r="K274" s="132" t="s">
        <v>4508</v>
      </c>
      <c r="L274" s="182">
        <v>0</v>
      </c>
    </row>
    <row r="275" spans="1:12" s="135" customFormat="1" x14ac:dyDescent="0.3">
      <c r="A275" s="135" t="s">
        <v>104</v>
      </c>
      <c r="B275" s="135" t="s">
        <v>3034</v>
      </c>
      <c r="C275" s="135" t="s">
        <v>16</v>
      </c>
      <c r="D275" s="135" t="s">
        <v>4074</v>
      </c>
      <c r="F275" s="135" t="s">
        <v>4231</v>
      </c>
      <c r="G275" s="135" t="s">
        <v>4232</v>
      </c>
      <c r="H275" s="135" t="s">
        <v>914</v>
      </c>
      <c r="I275" s="180">
        <v>1</v>
      </c>
      <c r="J275" s="135" t="s">
        <v>105</v>
      </c>
      <c r="K275" s="135" t="s">
        <v>4508</v>
      </c>
      <c r="L275" s="180">
        <v>1</v>
      </c>
    </row>
    <row r="276" spans="1:12" s="132" customFormat="1" x14ac:dyDescent="0.3">
      <c r="A276" s="132" t="s">
        <v>104</v>
      </c>
      <c r="B276" s="132" t="s">
        <v>3034</v>
      </c>
      <c r="C276" s="132" t="s">
        <v>16</v>
      </c>
      <c r="D276" s="132" t="s">
        <v>3927</v>
      </c>
      <c r="F276" s="132" t="s">
        <v>3982</v>
      </c>
      <c r="G276" s="132" t="s">
        <v>1139</v>
      </c>
      <c r="H276" s="132" t="s">
        <v>669</v>
      </c>
      <c r="I276" s="182">
        <v>1</v>
      </c>
      <c r="J276" s="132" t="s">
        <v>121</v>
      </c>
      <c r="K276" s="132" t="s">
        <v>4508</v>
      </c>
      <c r="L276" s="182">
        <v>0</v>
      </c>
    </row>
    <row r="277" spans="1:12" s="135" customFormat="1" x14ac:dyDescent="0.3">
      <c r="A277" s="135" t="s">
        <v>104</v>
      </c>
      <c r="B277" s="135" t="s">
        <v>3034</v>
      </c>
      <c r="C277" s="135" t="s">
        <v>16</v>
      </c>
      <c r="D277" s="135" t="s">
        <v>4336</v>
      </c>
      <c r="F277" s="135" t="s">
        <v>4368</v>
      </c>
      <c r="G277" s="135" t="s">
        <v>4369</v>
      </c>
      <c r="H277" s="135" t="s">
        <v>891</v>
      </c>
      <c r="I277" s="180">
        <v>1</v>
      </c>
      <c r="J277" s="135" t="s">
        <v>105</v>
      </c>
      <c r="K277" s="135" t="s">
        <v>4508</v>
      </c>
      <c r="L277" s="180">
        <v>1</v>
      </c>
    </row>
    <row r="278" spans="1:12" s="6" customFormat="1" x14ac:dyDescent="0.3">
      <c r="A278" s="6" t="s">
        <v>104</v>
      </c>
      <c r="B278" s="6" t="s">
        <v>3034</v>
      </c>
      <c r="C278" s="6" t="s">
        <v>16</v>
      </c>
      <c r="D278" s="6" t="s">
        <v>2962</v>
      </c>
      <c r="F278" s="6" t="s">
        <v>727</v>
      </c>
      <c r="G278" s="6" t="s">
        <v>728</v>
      </c>
      <c r="H278" s="6" t="s">
        <v>605</v>
      </c>
      <c r="I278" s="150">
        <v>1</v>
      </c>
      <c r="J278" s="6" t="s">
        <v>105</v>
      </c>
      <c r="K278" s="6" t="s">
        <v>4510</v>
      </c>
      <c r="L278" s="150">
        <v>1</v>
      </c>
    </row>
    <row r="279" spans="1:12" s="135" customFormat="1" x14ac:dyDescent="0.3">
      <c r="A279" s="135" t="s">
        <v>104</v>
      </c>
      <c r="B279" s="135" t="s">
        <v>3034</v>
      </c>
      <c r="C279" s="135" t="s">
        <v>16</v>
      </c>
      <c r="D279" s="135" t="s">
        <v>2876</v>
      </c>
      <c r="F279" s="135" t="s">
        <v>689</v>
      </c>
      <c r="G279" s="135" t="s">
        <v>690</v>
      </c>
      <c r="H279" s="135" t="s">
        <v>691</v>
      </c>
      <c r="I279" s="135">
        <v>1</v>
      </c>
      <c r="J279" s="135" t="s">
        <v>105</v>
      </c>
      <c r="K279" s="135" t="s">
        <v>4508</v>
      </c>
      <c r="L279" s="135">
        <v>1</v>
      </c>
    </row>
    <row r="280" spans="1:12" s="6" customFormat="1" x14ac:dyDescent="0.3">
      <c r="A280" s="6" t="s">
        <v>104</v>
      </c>
      <c r="B280" s="6" t="s">
        <v>3034</v>
      </c>
      <c r="C280" s="6" t="s">
        <v>16</v>
      </c>
      <c r="D280" s="6" t="s">
        <v>2962</v>
      </c>
      <c r="F280" s="6" t="s">
        <v>730</v>
      </c>
      <c r="G280" s="6" t="s">
        <v>731</v>
      </c>
      <c r="H280" s="6" t="s">
        <v>269</v>
      </c>
      <c r="I280" s="6">
        <v>1</v>
      </c>
      <c r="J280" s="6" t="s">
        <v>105</v>
      </c>
      <c r="K280" s="6" t="s">
        <v>4507</v>
      </c>
      <c r="L280" s="6">
        <v>1</v>
      </c>
    </row>
    <row r="281" spans="1:12" s="135" customFormat="1" x14ac:dyDescent="0.3">
      <c r="A281" s="135" t="s">
        <v>104</v>
      </c>
      <c r="B281" s="135" t="s">
        <v>3034</v>
      </c>
      <c r="C281" s="135" t="s">
        <v>16</v>
      </c>
      <c r="D281" s="135" t="s">
        <v>2836</v>
      </c>
      <c r="F281" s="135" t="s">
        <v>686</v>
      </c>
      <c r="G281" s="135" t="s">
        <v>687</v>
      </c>
      <c r="H281" s="135" t="s">
        <v>688</v>
      </c>
      <c r="I281" s="135">
        <v>1</v>
      </c>
      <c r="J281" s="135" t="s">
        <v>105</v>
      </c>
      <c r="K281" s="135" t="s">
        <v>4508</v>
      </c>
      <c r="L281" s="135">
        <v>1</v>
      </c>
    </row>
    <row r="282" spans="1:12" s="135" customFormat="1" x14ac:dyDescent="0.3">
      <c r="A282" s="135" t="s">
        <v>104</v>
      </c>
      <c r="B282" s="135" t="s">
        <v>3034</v>
      </c>
      <c r="C282" s="135" t="s">
        <v>16</v>
      </c>
      <c r="D282" s="135" t="s">
        <v>4513</v>
      </c>
      <c r="F282" s="135" t="s">
        <v>4523</v>
      </c>
      <c r="G282" s="135" t="s">
        <v>4524</v>
      </c>
      <c r="H282" s="135" t="s">
        <v>4525</v>
      </c>
      <c r="I282" s="135">
        <v>1</v>
      </c>
      <c r="J282" s="135" t="s">
        <v>105</v>
      </c>
      <c r="K282" s="135" t="s">
        <v>4508</v>
      </c>
      <c r="L282" s="135">
        <v>1</v>
      </c>
    </row>
    <row r="283" spans="1:12" s="6" customFormat="1" x14ac:dyDescent="0.3">
      <c r="A283" s="6" t="s">
        <v>104</v>
      </c>
      <c r="B283" s="6" t="s">
        <v>3034</v>
      </c>
      <c r="C283" s="6" t="s">
        <v>16</v>
      </c>
      <c r="D283" s="6" t="s">
        <v>2962</v>
      </c>
      <c r="F283" s="6" t="s">
        <v>3041</v>
      </c>
      <c r="G283" s="6" t="s">
        <v>620</v>
      </c>
      <c r="H283" s="6" t="s">
        <v>621</v>
      </c>
      <c r="I283" s="6">
        <v>1</v>
      </c>
      <c r="J283" s="6" t="s">
        <v>105</v>
      </c>
      <c r="K283" s="6" t="s">
        <v>4511</v>
      </c>
      <c r="L283" s="6">
        <v>1</v>
      </c>
    </row>
    <row r="284" spans="1:12" s="6" customFormat="1" x14ac:dyDescent="0.3">
      <c r="A284" s="6" t="s">
        <v>104</v>
      </c>
      <c r="B284" s="6" t="s">
        <v>3034</v>
      </c>
      <c r="C284" s="6" t="s">
        <v>16</v>
      </c>
      <c r="D284" s="6" t="s">
        <v>2951</v>
      </c>
      <c r="F284" s="6" t="s">
        <v>694</v>
      </c>
      <c r="G284" s="6" t="s">
        <v>695</v>
      </c>
      <c r="H284" s="6" t="s">
        <v>135</v>
      </c>
      <c r="I284" s="6">
        <v>1</v>
      </c>
      <c r="J284" s="6" t="s">
        <v>105</v>
      </c>
      <c r="K284" s="6" t="s">
        <v>4507</v>
      </c>
      <c r="L284" s="6">
        <v>1</v>
      </c>
    </row>
    <row r="285" spans="1:12" s="135" customFormat="1" x14ac:dyDescent="0.3">
      <c r="A285" s="135" t="s">
        <v>104</v>
      </c>
      <c r="B285" s="135" t="s">
        <v>3034</v>
      </c>
      <c r="C285" s="135" t="s">
        <v>16</v>
      </c>
      <c r="D285" s="135" t="s">
        <v>2962</v>
      </c>
      <c r="F285" s="135" t="s">
        <v>712</v>
      </c>
      <c r="G285" s="135" t="s">
        <v>713</v>
      </c>
      <c r="H285" s="135" t="s">
        <v>714</v>
      </c>
      <c r="I285" s="135">
        <v>1</v>
      </c>
      <c r="J285" s="135" t="s">
        <v>105</v>
      </c>
      <c r="K285" s="135" t="s">
        <v>4508</v>
      </c>
      <c r="L285" s="135">
        <v>1</v>
      </c>
    </row>
    <row r="286" spans="1:12" s="132" customFormat="1" x14ac:dyDescent="0.3">
      <c r="A286" s="132" t="s">
        <v>104</v>
      </c>
      <c r="B286" s="132" t="s">
        <v>3034</v>
      </c>
      <c r="C286" s="132" t="s">
        <v>16</v>
      </c>
      <c r="D286" s="132" t="s">
        <v>4336</v>
      </c>
      <c r="F286" s="132" t="s">
        <v>4363</v>
      </c>
      <c r="G286" s="132" t="s">
        <v>4364</v>
      </c>
      <c r="H286" s="132" t="s">
        <v>4365</v>
      </c>
      <c r="I286" s="132">
        <v>1</v>
      </c>
      <c r="J286" s="132" t="s">
        <v>121</v>
      </c>
      <c r="K286" s="132" t="s">
        <v>4508</v>
      </c>
      <c r="L286" s="132">
        <v>0</v>
      </c>
    </row>
    <row r="287" spans="1:12" s="135" customFormat="1" x14ac:dyDescent="0.3">
      <c r="A287" s="135" t="s">
        <v>104</v>
      </c>
      <c r="B287" s="135" t="s">
        <v>3034</v>
      </c>
      <c r="C287" s="135" t="s">
        <v>16</v>
      </c>
      <c r="D287" s="135" t="s">
        <v>3927</v>
      </c>
      <c r="F287" s="135" t="s">
        <v>3983</v>
      </c>
      <c r="G287" s="135" t="s">
        <v>3984</v>
      </c>
      <c r="H287" s="135" t="s">
        <v>3985</v>
      </c>
      <c r="I287" s="135">
        <v>1</v>
      </c>
      <c r="J287" s="135" t="s">
        <v>105</v>
      </c>
      <c r="K287" s="135" t="s">
        <v>4508</v>
      </c>
      <c r="L287" s="135">
        <v>1</v>
      </c>
    </row>
    <row r="288" spans="1:12" s="6" customFormat="1" x14ac:dyDescent="0.3">
      <c r="A288" s="6" t="s">
        <v>104</v>
      </c>
      <c r="B288" s="6" t="s">
        <v>3034</v>
      </c>
      <c r="C288" s="6" t="s">
        <v>16</v>
      </c>
      <c r="D288" s="6" t="s">
        <v>2962</v>
      </c>
      <c r="F288" s="6" t="s">
        <v>702</v>
      </c>
      <c r="G288" s="6" t="s">
        <v>703</v>
      </c>
      <c r="H288" s="6" t="s">
        <v>704</v>
      </c>
      <c r="I288" s="6">
        <v>1</v>
      </c>
      <c r="J288" s="6" t="s">
        <v>105</v>
      </c>
      <c r="K288" s="6" t="s">
        <v>4510</v>
      </c>
      <c r="L288" s="6">
        <v>1</v>
      </c>
    </row>
    <row r="289" spans="1:13" s="6" customFormat="1" x14ac:dyDescent="0.3">
      <c r="A289" s="6" t="s">
        <v>104</v>
      </c>
      <c r="B289" s="6" t="s">
        <v>3034</v>
      </c>
      <c r="C289" s="6" t="s">
        <v>16</v>
      </c>
      <c r="D289" s="6" t="s">
        <v>2962</v>
      </c>
      <c r="F289" s="6" t="s">
        <v>3050</v>
      </c>
      <c r="G289" s="6" t="s">
        <v>618</v>
      </c>
      <c r="H289" s="6" t="s">
        <v>619</v>
      </c>
      <c r="I289" s="6">
        <v>1</v>
      </c>
      <c r="J289" s="6" t="s">
        <v>105</v>
      </c>
      <c r="K289" s="6" t="s">
        <v>4511</v>
      </c>
      <c r="L289" s="6">
        <v>1</v>
      </c>
    </row>
    <row r="290" spans="1:13" s="135" customFormat="1" x14ac:dyDescent="0.3">
      <c r="A290" s="135" t="s">
        <v>104</v>
      </c>
      <c r="B290" s="135" t="s">
        <v>3034</v>
      </c>
      <c r="C290" s="135" t="s">
        <v>16</v>
      </c>
      <c r="D290" s="135" t="s">
        <v>2858</v>
      </c>
      <c r="F290" s="135" t="s">
        <v>707</v>
      </c>
      <c r="G290" s="135" t="s">
        <v>708</v>
      </c>
      <c r="H290" s="135" t="s">
        <v>221</v>
      </c>
      <c r="I290" s="135">
        <v>1</v>
      </c>
      <c r="J290" s="135" t="s">
        <v>105</v>
      </c>
      <c r="K290" s="135" t="s">
        <v>4508</v>
      </c>
      <c r="L290" s="135">
        <v>1</v>
      </c>
    </row>
    <row r="291" spans="1:13" s="6" customFormat="1" x14ac:dyDescent="0.3">
      <c r="A291" s="6" t="s">
        <v>104</v>
      </c>
      <c r="B291" s="6" t="s">
        <v>3034</v>
      </c>
      <c r="C291" s="6" t="s">
        <v>16</v>
      </c>
      <c r="D291" s="6" t="s">
        <v>2962</v>
      </c>
      <c r="F291" s="6" t="s">
        <v>739</v>
      </c>
      <c r="G291" s="6" t="s">
        <v>195</v>
      </c>
      <c r="H291" s="6" t="s">
        <v>445</v>
      </c>
      <c r="I291" s="6">
        <v>1</v>
      </c>
      <c r="J291" s="6" t="s">
        <v>105</v>
      </c>
      <c r="K291" s="6" t="s">
        <v>4510</v>
      </c>
      <c r="L291" s="6">
        <v>1</v>
      </c>
    </row>
    <row r="292" spans="1:13" s="6" customFormat="1" x14ac:dyDescent="0.3">
      <c r="A292" s="8" t="s">
        <v>2562</v>
      </c>
      <c r="B292" s="61"/>
      <c r="C292" s="8"/>
      <c r="D292" s="8"/>
      <c r="F292" s="8"/>
      <c r="G292" s="8"/>
      <c r="H292" s="8"/>
      <c r="I292" s="29">
        <f>SUM(I273:I291)</f>
        <v>19</v>
      </c>
      <c r="J292" s="8"/>
      <c r="K292" s="8"/>
      <c r="L292" s="29">
        <f>SUM(L273:L291)</f>
        <v>16</v>
      </c>
      <c r="M292" s="62">
        <f>(L292/I292)</f>
        <v>0.84210526315789469</v>
      </c>
    </row>
    <row r="293" spans="1:13" s="6" customFormat="1" x14ac:dyDescent="0.3">
      <c r="A293" s="108"/>
      <c r="B293" s="104"/>
      <c r="C293" s="104"/>
      <c r="D293" s="104"/>
      <c r="F293" s="104"/>
      <c r="G293" s="104"/>
      <c r="H293" s="104"/>
      <c r="I293" s="55"/>
      <c r="J293" s="109"/>
      <c r="L293" s="55"/>
    </row>
    <row r="294" spans="1:13" s="135" customFormat="1" x14ac:dyDescent="0.3">
      <c r="A294" s="135" t="s">
        <v>104</v>
      </c>
      <c r="B294" s="135" t="s">
        <v>3034</v>
      </c>
      <c r="C294" s="135" t="s">
        <v>15</v>
      </c>
      <c r="D294" s="135" t="s">
        <v>4074</v>
      </c>
      <c r="F294" s="135" t="s">
        <v>4233</v>
      </c>
      <c r="G294" s="135" t="s">
        <v>4234</v>
      </c>
      <c r="H294" s="135" t="s">
        <v>123</v>
      </c>
      <c r="I294" s="180">
        <v>1</v>
      </c>
      <c r="J294" s="135" t="s">
        <v>105</v>
      </c>
      <c r="K294" s="135" t="s">
        <v>4508</v>
      </c>
      <c r="L294" s="180">
        <v>1</v>
      </c>
    </row>
    <row r="295" spans="1:13" s="6" customFormat="1" x14ac:dyDescent="0.3">
      <c r="A295" s="6" t="s">
        <v>104</v>
      </c>
      <c r="B295" s="6" t="s">
        <v>3034</v>
      </c>
      <c r="C295" s="6" t="s">
        <v>15</v>
      </c>
      <c r="D295" s="6" t="s">
        <v>3087</v>
      </c>
      <c r="F295" s="6" t="s">
        <v>3088</v>
      </c>
      <c r="G295" s="6" t="s">
        <v>750</v>
      </c>
      <c r="H295" s="6" t="s">
        <v>447</v>
      </c>
      <c r="I295" s="150">
        <v>1</v>
      </c>
      <c r="J295" s="6" t="s">
        <v>105</v>
      </c>
      <c r="K295" s="6" t="s">
        <v>4511</v>
      </c>
      <c r="L295" s="150">
        <v>1</v>
      </c>
    </row>
    <row r="296" spans="1:13" s="6" customFormat="1" x14ac:dyDescent="0.3">
      <c r="A296" s="6" t="s">
        <v>104</v>
      </c>
      <c r="B296" s="6" t="s">
        <v>3034</v>
      </c>
      <c r="C296" s="6" t="s">
        <v>15</v>
      </c>
      <c r="D296" s="6" t="s">
        <v>2836</v>
      </c>
      <c r="F296" s="6" t="s">
        <v>3094</v>
      </c>
      <c r="G296" s="6" t="s">
        <v>740</v>
      </c>
      <c r="H296" s="6" t="s">
        <v>135</v>
      </c>
      <c r="I296" s="6">
        <v>1</v>
      </c>
      <c r="J296" s="6" t="s">
        <v>105</v>
      </c>
      <c r="K296" s="6" t="s">
        <v>4510</v>
      </c>
      <c r="L296" s="6">
        <v>1</v>
      </c>
    </row>
    <row r="297" spans="1:13" s="6" customFormat="1" x14ac:dyDescent="0.3">
      <c r="A297" s="6" t="s">
        <v>104</v>
      </c>
      <c r="B297" s="6" t="s">
        <v>3034</v>
      </c>
      <c r="C297" s="6" t="s">
        <v>15</v>
      </c>
      <c r="D297" s="6" t="s">
        <v>3021</v>
      </c>
      <c r="F297" s="6" t="s">
        <v>3086</v>
      </c>
      <c r="G297" s="6" t="s">
        <v>746</v>
      </c>
      <c r="H297" s="6" t="s">
        <v>280</v>
      </c>
      <c r="I297" s="6">
        <v>1</v>
      </c>
      <c r="J297" s="6" t="s">
        <v>105</v>
      </c>
      <c r="K297" s="6" t="s">
        <v>4511</v>
      </c>
      <c r="L297" s="6">
        <v>1</v>
      </c>
    </row>
    <row r="298" spans="1:13" s="6" customFormat="1" x14ac:dyDescent="0.3">
      <c r="A298" s="6" t="s">
        <v>104</v>
      </c>
      <c r="B298" s="6" t="s">
        <v>3034</v>
      </c>
      <c r="C298" s="6" t="s">
        <v>15</v>
      </c>
      <c r="D298" s="6" t="s">
        <v>2917</v>
      </c>
      <c r="F298" s="6" t="s">
        <v>752</v>
      </c>
      <c r="G298" s="6" t="s">
        <v>753</v>
      </c>
      <c r="H298" s="6" t="s">
        <v>754</v>
      </c>
      <c r="I298" s="6">
        <v>1</v>
      </c>
      <c r="J298" s="6" t="s">
        <v>105</v>
      </c>
      <c r="K298" s="6" t="s">
        <v>4510</v>
      </c>
      <c r="L298" s="6">
        <v>1</v>
      </c>
    </row>
    <row r="299" spans="1:13" s="6" customFormat="1" x14ac:dyDescent="0.3">
      <c r="A299" s="6" t="s">
        <v>104</v>
      </c>
      <c r="B299" s="6" t="s">
        <v>3034</v>
      </c>
      <c r="C299" s="6" t="s">
        <v>15</v>
      </c>
      <c r="D299" s="6" t="s">
        <v>2837</v>
      </c>
      <c r="F299" s="6" t="s">
        <v>3091</v>
      </c>
      <c r="G299" s="6" t="s">
        <v>747</v>
      </c>
      <c r="H299" s="6" t="s">
        <v>748</v>
      </c>
      <c r="I299" s="6">
        <v>1</v>
      </c>
      <c r="J299" s="6" t="s">
        <v>105</v>
      </c>
      <c r="K299" s="6" t="s">
        <v>4510</v>
      </c>
      <c r="L299" s="6">
        <v>1</v>
      </c>
    </row>
    <row r="300" spans="1:13" s="6" customFormat="1" x14ac:dyDescent="0.3">
      <c r="A300" s="6" t="s">
        <v>104</v>
      </c>
      <c r="B300" s="6" t="s">
        <v>3034</v>
      </c>
      <c r="C300" s="6" t="s">
        <v>15</v>
      </c>
      <c r="D300" s="6" t="s">
        <v>3089</v>
      </c>
      <c r="F300" s="6" t="s">
        <v>3090</v>
      </c>
      <c r="G300" s="6" t="s">
        <v>749</v>
      </c>
      <c r="H300" s="6" t="s">
        <v>210</v>
      </c>
      <c r="I300" s="6">
        <v>1</v>
      </c>
      <c r="J300" s="6" t="s">
        <v>105</v>
      </c>
      <c r="K300" s="6" t="s">
        <v>4510</v>
      </c>
      <c r="L300" s="6">
        <v>1</v>
      </c>
    </row>
    <row r="301" spans="1:13" s="6" customFormat="1" x14ac:dyDescent="0.3">
      <c r="A301" s="6" t="s">
        <v>104</v>
      </c>
      <c r="B301" s="6" t="s">
        <v>3034</v>
      </c>
      <c r="C301" s="6" t="s">
        <v>15</v>
      </c>
      <c r="D301" s="6" t="s">
        <v>3083</v>
      </c>
      <c r="F301" s="6" t="s">
        <v>3084</v>
      </c>
      <c r="G301" s="6" t="s">
        <v>749</v>
      </c>
      <c r="H301" s="6" t="s">
        <v>284</v>
      </c>
      <c r="I301" s="6">
        <v>1</v>
      </c>
      <c r="J301" s="6" t="s">
        <v>105</v>
      </c>
      <c r="K301" s="6" t="s">
        <v>4509</v>
      </c>
      <c r="L301" s="6">
        <v>1</v>
      </c>
    </row>
    <row r="302" spans="1:13" s="6" customFormat="1" x14ac:dyDescent="0.3">
      <c r="A302" s="6" t="s">
        <v>104</v>
      </c>
      <c r="B302" s="6" t="s">
        <v>3034</v>
      </c>
      <c r="C302" s="6" t="s">
        <v>15</v>
      </c>
      <c r="D302" s="6" t="s">
        <v>3083</v>
      </c>
      <c r="F302" s="6" t="s">
        <v>3085</v>
      </c>
      <c r="G302" s="6" t="s">
        <v>291</v>
      </c>
      <c r="H302" s="6" t="s">
        <v>365</v>
      </c>
      <c r="I302" s="6">
        <v>1</v>
      </c>
      <c r="J302" s="6" t="s">
        <v>105</v>
      </c>
      <c r="K302" s="6" t="s">
        <v>4512</v>
      </c>
      <c r="L302" s="6">
        <v>1</v>
      </c>
    </row>
    <row r="303" spans="1:13" s="6" customFormat="1" x14ac:dyDescent="0.3">
      <c r="A303" s="6" t="s">
        <v>104</v>
      </c>
      <c r="B303" s="6" t="s">
        <v>3034</v>
      </c>
      <c r="C303" s="6" t="s">
        <v>15</v>
      </c>
      <c r="D303" s="6" t="s">
        <v>2841</v>
      </c>
      <c r="F303" s="6" t="s">
        <v>2884</v>
      </c>
      <c r="G303" s="6" t="s">
        <v>195</v>
      </c>
      <c r="H303" s="6" t="s">
        <v>196</v>
      </c>
      <c r="I303" s="6">
        <v>1</v>
      </c>
      <c r="J303" s="6" t="s">
        <v>105</v>
      </c>
      <c r="K303" s="6" t="s">
        <v>4511</v>
      </c>
      <c r="L303" s="6">
        <v>1</v>
      </c>
    </row>
    <row r="304" spans="1:13" s="6" customFormat="1" x14ac:dyDescent="0.3">
      <c r="A304" s="6" t="s">
        <v>104</v>
      </c>
      <c r="B304" s="6" t="s">
        <v>3034</v>
      </c>
      <c r="C304" s="6" t="s">
        <v>15</v>
      </c>
      <c r="D304" s="6" t="s">
        <v>3019</v>
      </c>
      <c r="F304" s="6" t="s">
        <v>2864</v>
      </c>
      <c r="G304" s="6" t="s">
        <v>165</v>
      </c>
      <c r="H304" s="6" t="s">
        <v>166</v>
      </c>
      <c r="I304" s="6">
        <v>1</v>
      </c>
      <c r="J304" s="6" t="s">
        <v>105</v>
      </c>
      <c r="K304" s="6" t="s">
        <v>4511</v>
      </c>
      <c r="L304" s="6">
        <v>1</v>
      </c>
    </row>
    <row r="305" spans="1:24" s="135" customFormat="1" x14ac:dyDescent="0.3">
      <c r="A305" s="135" t="s">
        <v>104</v>
      </c>
      <c r="B305" s="135" t="s">
        <v>3034</v>
      </c>
      <c r="C305" s="135" t="s">
        <v>15</v>
      </c>
      <c r="D305" s="135" t="s">
        <v>2856</v>
      </c>
      <c r="F305" s="135" t="s">
        <v>741</v>
      </c>
      <c r="G305" s="135" t="s">
        <v>742</v>
      </c>
      <c r="H305" s="135" t="s">
        <v>743</v>
      </c>
      <c r="I305" s="135">
        <v>1</v>
      </c>
      <c r="J305" s="135" t="s">
        <v>105</v>
      </c>
      <c r="K305" s="135" t="s">
        <v>4508</v>
      </c>
      <c r="L305" s="135">
        <v>1</v>
      </c>
    </row>
    <row r="306" spans="1:24" s="6" customFormat="1" x14ac:dyDescent="0.3">
      <c r="A306" s="8" t="s">
        <v>2562</v>
      </c>
      <c r="B306" s="61"/>
      <c r="C306" s="8"/>
      <c r="D306" s="8"/>
      <c r="F306" s="8"/>
      <c r="G306" s="8"/>
      <c r="H306" s="8"/>
      <c r="I306" s="29">
        <f>SUM(I294:I305)</f>
        <v>12</v>
      </c>
      <c r="J306" s="8"/>
      <c r="K306" s="8"/>
      <c r="L306" s="29">
        <f>SUM(L294:L305)</f>
        <v>12</v>
      </c>
      <c r="M306" s="62">
        <f>(L306/I306)</f>
        <v>1</v>
      </c>
    </row>
    <row r="307" spans="1:24" s="6" customFormat="1" x14ac:dyDescent="0.3">
      <c r="A307" s="108"/>
      <c r="B307" s="104"/>
      <c r="C307" s="104"/>
      <c r="D307" s="104"/>
      <c r="F307" s="104"/>
      <c r="G307" s="104"/>
      <c r="H307" s="104"/>
      <c r="I307" s="55"/>
      <c r="J307" s="109"/>
      <c r="L307" s="55"/>
    </row>
    <row r="308" spans="1:24" s="138" customFormat="1" x14ac:dyDescent="0.3">
      <c r="A308" s="135" t="s">
        <v>104</v>
      </c>
      <c r="B308" s="135" t="s">
        <v>3034</v>
      </c>
      <c r="C308" s="135" t="s">
        <v>18</v>
      </c>
      <c r="D308" s="135" t="s">
        <v>3734</v>
      </c>
      <c r="E308" s="135"/>
      <c r="F308" s="135" t="s">
        <v>3879</v>
      </c>
      <c r="G308" s="135" t="s">
        <v>3880</v>
      </c>
      <c r="H308" s="135" t="s">
        <v>3881</v>
      </c>
      <c r="I308" s="135">
        <v>1</v>
      </c>
      <c r="J308" s="135" t="s">
        <v>105</v>
      </c>
      <c r="K308" s="135" t="s">
        <v>4508</v>
      </c>
      <c r="L308" s="135">
        <v>1</v>
      </c>
      <c r="W308" s="135"/>
      <c r="X308" s="135"/>
    </row>
    <row r="309" spans="1:24" x14ac:dyDescent="0.3">
      <c r="A309" s="6" t="s">
        <v>104</v>
      </c>
      <c r="B309" s="6" t="s">
        <v>3034</v>
      </c>
      <c r="C309" s="6" t="s">
        <v>18</v>
      </c>
      <c r="D309" s="6" t="s">
        <v>3099</v>
      </c>
      <c r="E309" s="6"/>
      <c r="F309" s="6" t="s">
        <v>3100</v>
      </c>
      <c r="G309" s="6" t="s">
        <v>768</v>
      </c>
      <c r="H309" s="6" t="s">
        <v>336</v>
      </c>
      <c r="I309" s="6">
        <v>1</v>
      </c>
      <c r="J309" s="6" t="s">
        <v>105</v>
      </c>
      <c r="K309" s="6" t="s">
        <v>4509</v>
      </c>
      <c r="L309" s="6">
        <v>1</v>
      </c>
      <c r="N309"/>
      <c r="W309" s="6"/>
      <c r="X309" s="6"/>
    </row>
    <row r="310" spans="1:24" s="138" customFormat="1" x14ac:dyDescent="0.3">
      <c r="A310" s="135" t="s">
        <v>104</v>
      </c>
      <c r="B310" s="135" t="s">
        <v>3034</v>
      </c>
      <c r="C310" s="135" t="s">
        <v>18</v>
      </c>
      <c r="D310" s="135" t="s">
        <v>3101</v>
      </c>
      <c r="E310" s="135"/>
      <c r="F310" s="135" t="s">
        <v>3102</v>
      </c>
      <c r="G310" s="135" t="s">
        <v>777</v>
      </c>
      <c r="H310" s="135" t="s">
        <v>778</v>
      </c>
      <c r="I310" s="135">
        <v>1</v>
      </c>
      <c r="J310" s="135" t="s">
        <v>105</v>
      </c>
      <c r="K310" s="135" t="s">
        <v>4508</v>
      </c>
      <c r="L310" s="135">
        <v>1</v>
      </c>
      <c r="W310" s="135"/>
      <c r="X310" s="135"/>
    </row>
    <row r="311" spans="1:24" x14ac:dyDescent="0.3">
      <c r="A311" s="6" t="s">
        <v>104</v>
      </c>
      <c r="B311" s="6" t="s">
        <v>3034</v>
      </c>
      <c r="C311" s="6" t="s">
        <v>18</v>
      </c>
      <c r="D311" s="6" t="s">
        <v>2841</v>
      </c>
      <c r="E311" s="6"/>
      <c r="F311" s="6" t="s">
        <v>3108</v>
      </c>
      <c r="G311" s="6" t="s">
        <v>426</v>
      </c>
      <c r="H311" s="6" t="s">
        <v>123</v>
      </c>
      <c r="I311" s="6">
        <v>1</v>
      </c>
      <c r="J311" s="6" t="s">
        <v>105</v>
      </c>
      <c r="K311" s="6" t="s">
        <v>4507</v>
      </c>
      <c r="L311" s="6">
        <v>1</v>
      </c>
      <c r="N311"/>
      <c r="W311" s="6"/>
      <c r="X311" s="6"/>
    </row>
    <row r="312" spans="1:24" x14ac:dyDescent="0.3">
      <c r="A312" s="6" t="s">
        <v>104</v>
      </c>
      <c r="B312" s="6" t="s">
        <v>3034</v>
      </c>
      <c r="C312" s="6" t="s">
        <v>18</v>
      </c>
      <c r="D312" s="6" t="s">
        <v>2890</v>
      </c>
      <c r="E312" s="6"/>
      <c r="F312" s="6" t="s">
        <v>3096</v>
      </c>
      <c r="G312" s="6" t="s">
        <v>773</v>
      </c>
      <c r="H312" s="6" t="s">
        <v>774</v>
      </c>
      <c r="I312" s="6">
        <v>1</v>
      </c>
      <c r="J312" s="6" t="s">
        <v>105</v>
      </c>
      <c r="K312" s="6" t="s">
        <v>4511</v>
      </c>
      <c r="L312" s="6">
        <v>1</v>
      </c>
      <c r="N312"/>
      <c r="W312" s="6"/>
      <c r="X312" s="6"/>
    </row>
    <row r="313" spans="1:24" x14ac:dyDescent="0.3">
      <c r="A313" s="6" t="s">
        <v>104</v>
      </c>
      <c r="B313" s="6" t="s">
        <v>3034</v>
      </c>
      <c r="C313" s="6" t="s">
        <v>18</v>
      </c>
      <c r="D313" s="6" t="s">
        <v>2856</v>
      </c>
      <c r="E313" s="6"/>
      <c r="F313" s="6" t="s">
        <v>2864</v>
      </c>
      <c r="G313" s="6" t="s">
        <v>165</v>
      </c>
      <c r="H313" s="6" t="s">
        <v>166</v>
      </c>
      <c r="I313" s="6">
        <v>1</v>
      </c>
      <c r="J313" s="6" t="s">
        <v>105</v>
      </c>
      <c r="K313" s="6" t="s">
        <v>4511</v>
      </c>
      <c r="L313" s="6">
        <v>1</v>
      </c>
      <c r="N313"/>
      <c r="W313" s="6"/>
      <c r="X313" s="6"/>
    </row>
    <row r="314" spans="1:24" x14ac:dyDescent="0.3">
      <c r="A314" s="6" t="s">
        <v>104</v>
      </c>
      <c r="B314" s="6" t="s">
        <v>3034</v>
      </c>
      <c r="C314" s="6" t="s">
        <v>18</v>
      </c>
      <c r="D314" s="6" t="s">
        <v>2912</v>
      </c>
      <c r="E314" s="6"/>
      <c r="F314" s="6" t="s">
        <v>755</v>
      </c>
      <c r="G314" s="6" t="s">
        <v>756</v>
      </c>
      <c r="H314" s="6" t="s">
        <v>757</v>
      </c>
      <c r="I314" s="6">
        <v>1</v>
      </c>
      <c r="J314" s="6" t="s">
        <v>105</v>
      </c>
      <c r="K314" s="6" t="s">
        <v>4507</v>
      </c>
      <c r="L314" s="6">
        <v>1</v>
      </c>
      <c r="N314"/>
      <c r="W314" s="6"/>
      <c r="X314" s="6"/>
    </row>
    <row r="315" spans="1:24" x14ac:dyDescent="0.3">
      <c r="A315" s="6" t="s">
        <v>104</v>
      </c>
      <c r="B315" s="6" t="s">
        <v>3034</v>
      </c>
      <c r="C315" s="6" t="s">
        <v>18</v>
      </c>
      <c r="D315" s="6" t="s">
        <v>2852</v>
      </c>
      <c r="E315" s="6"/>
      <c r="F315" s="6" t="s">
        <v>786</v>
      </c>
      <c r="G315" s="6" t="s">
        <v>161</v>
      </c>
      <c r="H315" s="6" t="s">
        <v>787</v>
      </c>
      <c r="I315" s="6">
        <v>1</v>
      </c>
      <c r="J315" s="6" t="s">
        <v>105</v>
      </c>
      <c r="K315" s="6" t="s">
        <v>4510</v>
      </c>
      <c r="L315" s="6">
        <v>1</v>
      </c>
      <c r="N315"/>
      <c r="W315" s="6"/>
      <c r="X315" s="6"/>
    </row>
    <row r="316" spans="1:24" x14ac:dyDescent="0.3">
      <c r="A316" s="6" t="s">
        <v>104</v>
      </c>
      <c r="B316" s="6" t="s">
        <v>3034</v>
      </c>
      <c r="C316" s="6" t="s">
        <v>18</v>
      </c>
      <c r="D316" s="6" t="s">
        <v>2870</v>
      </c>
      <c r="E316" s="6"/>
      <c r="F316" s="6" t="s">
        <v>3095</v>
      </c>
      <c r="G316" s="6" t="s">
        <v>775</v>
      </c>
      <c r="H316" s="6" t="s">
        <v>643</v>
      </c>
      <c r="I316" s="6">
        <v>1</v>
      </c>
      <c r="J316" s="6" t="s">
        <v>105</v>
      </c>
      <c r="K316" s="6" t="s">
        <v>4510</v>
      </c>
      <c r="L316" s="6">
        <v>1</v>
      </c>
      <c r="N316"/>
      <c r="W316" s="6"/>
      <c r="X316" s="6"/>
    </row>
    <row r="317" spans="1:24" x14ac:dyDescent="0.3">
      <c r="A317" s="6" t="s">
        <v>104</v>
      </c>
      <c r="B317" s="6" t="s">
        <v>3034</v>
      </c>
      <c r="C317" s="6" t="s">
        <v>18</v>
      </c>
      <c r="D317" s="6" t="s">
        <v>2993</v>
      </c>
      <c r="E317" s="6"/>
      <c r="F317" s="6" t="s">
        <v>3109</v>
      </c>
      <c r="G317" s="6" t="s">
        <v>766</v>
      </c>
      <c r="H317" s="6" t="s">
        <v>767</v>
      </c>
      <c r="I317" s="6">
        <v>1</v>
      </c>
      <c r="J317" s="6" t="s">
        <v>105</v>
      </c>
      <c r="K317" s="6" t="s">
        <v>4510</v>
      </c>
      <c r="L317" s="6">
        <v>1</v>
      </c>
      <c r="N317"/>
      <c r="W317" s="6"/>
      <c r="X317" s="6"/>
    </row>
    <row r="318" spans="1:24" s="138" customFormat="1" x14ac:dyDescent="0.3">
      <c r="A318" s="135" t="s">
        <v>104</v>
      </c>
      <c r="B318" s="135" t="s">
        <v>3034</v>
      </c>
      <c r="C318" s="135" t="s">
        <v>18</v>
      </c>
      <c r="D318" s="135" t="s">
        <v>2912</v>
      </c>
      <c r="E318" s="135"/>
      <c r="F318" s="135" t="s">
        <v>762</v>
      </c>
      <c r="G318" s="135" t="s">
        <v>763</v>
      </c>
      <c r="H318" s="135" t="s">
        <v>764</v>
      </c>
      <c r="I318" s="135">
        <v>1</v>
      </c>
      <c r="J318" s="135" t="s">
        <v>105</v>
      </c>
      <c r="K318" s="135" t="s">
        <v>4508</v>
      </c>
      <c r="L318" s="135">
        <v>1</v>
      </c>
      <c r="W318" s="135"/>
      <c r="X318" s="135"/>
    </row>
    <row r="319" spans="1:24" x14ac:dyDescent="0.3">
      <c r="A319" s="6" t="s">
        <v>104</v>
      </c>
      <c r="B319" s="6" t="s">
        <v>3034</v>
      </c>
      <c r="C319" s="6" t="s">
        <v>18</v>
      </c>
      <c r="D319" s="6" t="s">
        <v>3053</v>
      </c>
      <c r="E319" s="6"/>
      <c r="F319" s="6" t="s">
        <v>3103</v>
      </c>
      <c r="G319" s="6" t="s">
        <v>761</v>
      </c>
      <c r="H319" s="6" t="s">
        <v>594</v>
      </c>
      <c r="I319" s="6">
        <v>1</v>
      </c>
      <c r="J319" s="6" t="s">
        <v>105</v>
      </c>
      <c r="K319" s="6" t="s">
        <v>4510</v>
      </c>
      <c r="L319" s="6">
        <v>1</v>
      </c>
      <c r="N319"/>
      <c r="W319" s="6"/>
      <c r="X319" s="6"/>
    </row>
    <row r="320" spans="1:24" x14ac:dyDescent="0.3">
      <c r="A320" s="6" t="s">
        <v>104</v>
      </c>
      <c r="B320" s="6" t="s">
        <v>3034</v>
      </c>
      <c r="C320" s="6" t="s">
        <v>18</v>
      </c>
      <c r="D320" s="6" t="s">
        <v>2962</v>
      </c>
      <c r="E320" s="6"/>
      <c r="F320" s="6" t="s">
        <v>782</v>
      </c>
      <c r="G320" s="6" t="s">
        <v>783</v>
      </c>
      <c r="H320" s="6" t="s">
        <v>159</v>
      </c>
      <c r="I320" s="6">
        <v>1</v>
      </c>
      <c r="J320" s="6" t="s">
        <v>105</v>
      </c>
      <c r="K320" s="6" t="s">
        <v>4507</v>
      </c>
      <c r="L320" s="6">
        <v>1</v>
      </c>
      <c r="N320"/>
      <c r="W320" s="6"/>
      <c r="X320" s="6"/>
    </row>
    <row r="321" spans="1:24" x14ac:dyDescent="0.3">
      <c r="A321" s="6" t="s">
        <v>104</v>
      </c>
      <c r="B321" s="6" t="s">
        <v>3034</v>
      </c>
      <c r="C321" s="6" t="s">
        <v>18</v>
      </c>
      <c r="D321" s="6" t="s">
        <v>3097</v>
      </c>
      <c r="E321" s="6"/>
      <c r="F321" s="6" t="s">
        <v>3098</v>
      </c>
      <c r="G321" s="6" t="s">
        <v>771</v>
      </c>
      <c r="H321" s="6" t="s">
        <v>382</v>
      </c>
      <c r="I321" s="6">
        <v>1</v>
      </c>
      <c r="J321" s="6" t="s">
        <v>105</v>
      </c>
      <c r="K321" s="6" t="s">
        <v>4511</v>
      </c>
      <c r="L321" s="6">
        <v>1</v>
      </c>
      <c r="N321"/>
      <c r="W321" s="6"/>
      <c r="X321" s="6"/>
    </row>
    <row r="322" spans="1:24" x14ac:dyDescent="0.3">
      <c r="A322" s="6" t="s">
        <v>104</v>
      </c>
      <c r="B322" s="6" t="s">
        <v>3034</v>
      </c>
      <c r="C322" s="6" t="s">
        <v>18</v>
      </c>
      <c r="D322" s="6" t="s">
        <v>2962</v>
      </c>
      <c r="E322" s="6"/>
      <c r="F322" s="6" t="s">
        <v>758</v>
      </c>
      <c r="G322" s="6" t="s">
        <v>759</v>
      </c>
      <c r="H322" s="6" t="s">
        <v>760</v>
      </c>
      <c r="I322" s="6">
        <v>1</v>
      </c>
      <c r="J322" s="6" t="s">
        <v>105</v>
      </c>
      <c r="K322" s="6" t="s">
        <v>4507</v>
      </c>
      <c r="L322" s="6">
        <v>1</v>
      </c>
      <c r="N322"/>
      <c r="W322" s="6"/>
      <c r="X322" s="6"/>
    </row>
    <row r="323" spans="1:24" x14ac:dyDescent="0.3">
      <c r="A323" s="6" t="s">
        <v>104</v>
      </c>
      <c r="B323" s="6" t="s">
        <v>3034</v>
      </c>
      <c r="C323" s="6" t="s">
        <v>18</v>
      </c>
      <c r="D323" s="6" t="s">
        <v>2923</v>
      </c>
      <c r="E323" s="6"/>
      <c r="F323" s="6" t="s">
        <v>3111</v>
      </c>
      <c r="G323" s="6" t="s">
        <v>315</v>
      </c>
      <c r="H323" s="6" t="s">
        <v>772</v>
      </c>
      <c r="I323" s="6">
        <v>1</v>
      </c>
      <c r="J323" s="6" t="s">
        <v>105</v>
      </c>
      <c r="K323" s="6" t="s">
        <v>4511</v>
      </c>
      <c r="L323" s="6">
        <v>1</v>
      </c>
      <c r="N323"/>
      <c r="W323" s="6"/>
      <c r="X323" s="6"/>
    </row>
    <row r="324" spans="1:24" x14ac:dyDescent="0.3">
      <c r="A324" s="6" t="s">
        <v>104</v>
      </c>
      <c r="B324" s="6" t="s">
        <v>3034</v>
      </c>
      <c r="C324" s="6" t="s">
        <v>18</v>
      </c>
      <c r="D324" s="6" t="s">
        <v>3104</v>
      </c>
      <c r="E324" s="6"/>
      <c r="F324" s="6" t="s">
        <v>3105</v>
      </c>
      <c r="G324" s="6" t="s">
        <v>776</v>
      </c>
      <c r="H324" s="6" t="s">
        <v>714</v>
      </c>
      <c r="I324" s="6">
        <v>1</v>
      </c>
      <c r="J324" s="6" t="s">
        <v>105</v>
      </c>
      <c r="K324" s="6" t="s">
        <v>4511</v>
      </c>
      <c r="L324" s="6">
        <v>1</v>
      </c>
      <c r="N324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x14ac:dyDescent="0.3">
      <c r="A325" s="6" t="s">
        <v>104</v>
      </c>
      <c r="B325" s="6" t="s">
        <v>3034</v>
      </c>
      <c r="C325" s="6" t="s">
        <v>18</v>
      </c>
      <c r="D325" s="6" t="s">
        <v>3053</v>
      </c>
      <c r="E325" s="6"/>
      <c r="F325" s="6" t="s">
        <v>3110</v>
      </c>
      <c r="G325" s="6" t="s">
        <v>761</v>
      </c>
      <c r="H325" s="6" t="s">
        <v>769</v>
      </c>
      <c r="I325" s="6">
        <v>1</v>
      </c>
      <c r="J325" s="6" t="s">
        <v>105</v>
      </c>
      <c r="K325" s="6" t="s">
        <v>4511</v>
      </c>
      <c r="L325" s="6">
        <v>1</v>
      </c>
      <c r="N325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s="41" customFormat="1" x14ac:dyDescent="0.3">
      <c r="A326" s="8" t="s">
        <v>2562</v>
      </c>
      <c r="B326" s="61"/>
      <c r="C326" s="8"/>
      <c r="D326" s="8"/>
      <c r="F326" s="8"/>
      <c r="G326" s="8"/>
      <c r="H326" s="8"/>
      <c r="I326" s="29">
        <f>SUM(I308:I325)</f>
        <v>18</v>
      </c>
      <c r="J326" s="8"/>
      <c r="K326" s="8"/>
      <c r="L326" s="29">
        <f>SUM(L308:L325)</f>
        <v>18</v>
      </c>
      <c r="M326" s="62">
        <f>(L326/I326)</f>
        <v>1</v>
      </c>
      <c r="N326" s="6"/>
    </row>
    <row r="327" spans="1:24" s="41" customFormat="1" x14ac:dyDescent="0.3">
      <c r="A327" s="8" t="s">
        <v>2563</v>
      </c>
      <c r="B327" s="61"/>
      <c r="C327" s="8"/>
      <c r="D327" s="8"/>
      <c r="F327" s="8"/>
      <c r="G327" s="8"/>
      <c r="H327" s="8"/>
      <c r="I327" s="29">
        <f>SUM(I221+I259+I270+I292+I306+I326)</f>
        <v>94</v>
      </c>
      <c r="J327" s="8"/>
      <c r="K327" s="8"/>
      <c r="L327" s="29">
        <f>SUM(L221+L259+L270+L292+L306+L326)</f>
        <v>89</v>
      </c>
      <c r="M327" s="62">
        <f>(L327/I327)</f>
        <v>0.94680851063829785</v>
      </c>
      <c r="N327" s="6"/>
    </row>
    <row r="328" spans="1:24" s="5" customFormat="1" x14ac:dyDescent="0.3">
      <c r="A328" s="41" t="s">
        <v>2564</v>
      </c>
      <c r="B328" s="63"/>
      <c r="C328" s="41"/>
      <c r="D328" s="41"/>
      <c r="F328" s="41"/>
      <c r="G328" s="41"/>
      <c r="H328" s="41"/>
      <c r="I328" s="52">
        <f>SUM(I97+I154+I218+I327)</f>
        <v>262</v>
      </c>
      <c r="J328" s="41"/>
      <c r="K328" s="41"/>
      <c r="L328" s="52">
        <f>SUM(L97+L154+L218+L327)</f>
        <v>236</v>
      </c>
      <c r="M328" s="53">
        <f>(L328/I328)</f>
        <v>0.9007633587786259</v>
      </c>
    </row>
    <row r="329" spans="1:24" s="6" customFormat="1" x14ac:dyDescent="0.3">
      <c r="A329" s="108"/>
      <c r="B329" s="104"/>
      <c r="C329" s="104"/>
      <c r="D329" s="104"/>
      <c r="F329" s="104"/>
      <c r="G329" s="104"/>
      <c r="H329" s="104"/>
      <c r="I329" s="55"/>
      <c r="J329" s="109"/>
      <c r="L329" s="55"/>
    </row>
    <row r="330" spans="1:24" s="135" customFormat="1" x14ac:dyDescent="0.3">
      <c r="A330" s="135" t="s">
        <v>792</v>
      </c>
      <c r="B330" s="135" t="s">
        <v>3112</v>
      </c>
      <c r="C330" s="135" t="s">
        <v>23</v>
      </c>
      <c r="D330" s="135" t="s">
        <v>3114</v>
      </c>
      <c r="F330" s="135" t="s">
        <v>3115</v>
      </c>
      <c r="G330" s="135" t="s">
        <v>818</v>
      </c>
      <c r="H330" s="135" t="s">
        <v>114</v>
      </c>
      <c r="I330" s="180">
        <v>1</v>
      </c>
      <c r="J330" s="135" t="s">
        <v>105</v>
      </c>
      <c r="K330" s="135" t="s">
        <v>4508</v>
      </c>
      <c r="L330" s="180">
        <v>1</v>
      </c>
    </row>
    <row r="331" spans="1:24" s="135" customFormat="1" x14ac:dyDescent="0.3">
      <c r="A331" s="135" t="s">
        <v>792</v>
      </c>
      <c r="B331" s="135" t="s">
        <v>3112</v>
      </c>
      <c r="C331" s="135" t="s">
        <v>23</v>
      </c>
      <c r="D331" s="135" t="s">
        <v>2852</v>
      </c>
      <c r="F331" s="135" t="s">
        <v>816</v>
      </c>
      <c r="G331" s="135" t="s">
        <v>817</v>
      </c>
      <c r="H331" s="135" t="s">
        <v>174</v>
      </c>
      <c r="I331" s="180">
        <v>1</v>
      </c>
      <c r="J331" s="135" t="s">
        <v>105</v>
      </c>
      <c r="K331" s="135" t="s">
        <v>4508</v>
      </c>
      <c r="L331" s="180">
        <v>1</v>
      </c>
    </row>
    <row r="332" spans="1:24" s="123" customFormat="1" x14ac:dyDescent="0.3">
      <c r="A332" s="132" t="s">
        <v>792</v>
      </c>
      <c r="B332" s="132" t="s">
        <v>3112</v>
      </c>
      <c r="C332" s="132" t="s">
        <v>23</v>
      </c>
      <c r="D332" s="132" t="s">
        <v>2856</v>
      </c>
      <c r="E332" s="132"/>
      <c r="F332" s="132" t="s">
        <v>825</v>
      </c>
      <c r="G332" s="132" t="s">
        <v>826</v>
      </c>
      <c r="H332" s="132" t="s">
        <v>827</v>
      </c>
      <c r="I332" s="132">
        <v>1</v>
      </c>
      <c r="J332" s="132" t="s">
        <v>121</v>
      </c>
      <c r="K332" s="132" t="s">
        <v>4508</v>
      </c>
      <c r="L332" s="169">
        <v>0</v>
      </c>
      <c r="W332" s="132"/>
      <c r="X332" s="132"/>
    </row>
    <row r="333" spans="1:24" s="123" customFormat="1" x14ac:dyDescent="0.3">
      <c r="A333" s="132" t="s">
        <v>792</v>
      </c>
      <c r="B333" s="132" t="s">
        <v>3112</v>
      </c>
      <c r="C333" s="132" t="s">
        <v>23</v>
      </c>
      <c r="D333" s="132" t="s">
        <v>4074</v>
      </c>
      <c r="E333" s="132"/>
      <c r="F333" s="132" t="s">
        <v>4370</v>
      </c>
      <c r="G333" s="132" t="s">
        <v>4371</v>
      </c>
      <c r="H333" s="132" t="s">
        <v>4372</v>
      </c>
      <c r="I333" s="132">
        <v>1</v>
      </c>
      <c r="J333" s="132" t="s">
        <v>121</v>
      </c>
      <c r="K333" s="132" t="s">
        <v>4508</v>
      </c>
      <c r="L333" s="169">
        <v>0</v>
      </c>
      <c r="W333" s="132"/>
      <c r="X333" s="132"/>
    </row>
    <row r="334" spans="1:24" s="138" customFormat="1" x14ac:dyDescent="0.3">
      <c r="A334" s="135" t="s">
        <v>792</v>
      </c>
      <c r="B334" s="135" t="s">
        <v>3112</v>
      </c>
      <c r="C334" s="135" t="s">
        <v>23</v>
      </c>
      <c r="D334" s="135" t="s">
        <v>2935</v>
      </c>
      <c r="E334" s="135"/>
      <c r="F334" s="135" t="s">
        <v>3113</v>
      </c>
      <c r="G334" s="135" t="s">
        <v>823</v>
      </c>
      <c r="H334" s="135" t="s">
        <v>824</v>
      </c>
      <c r="I334" s="135">
        <v>1</v>
      </c>
      <c r="J334" s="135" t="s">
        <v>105</v>
      </c>
      <c r="K334" s="135" t="s">
        <v>4508</v>
      </c>
      <c r="L334" s="170">
        <v>1</v>
      </c>
      <c r="W334" s="135"/>
      <c r="X334" s="135"/>
    </row>
    <row r="335" spans="1:24" x14ac:dyDescent="0.3">
      <c r="A335" s="6" t="s">
        <v>792</v>
      </c>
      <c r="B335" s="6" t="s">
        <v>3112</v>
      </c>
      <c r="C335" s="6" t="s">
        <v>23</v>
      </c>
      <c r="D335" s="6" t="s">
        <v>3116</v>
      </c>
      <c r="E335" s="6"/>
      <c r="F335" s="6" t="s">
        <v>3117</v>
      </c>
      <c r="G335" s="6" t="s">
        <v>828</v>
      </c>
      <c r="H335" s="6" t="s">
        <v>192</v>
      </c>
      <c r="I335" s="6">
        <v>1</v>
      </c>
      <c r="J335" s="6" t="s">
        <v>105</v>
      </c>
      <c r="K335" s="6" t="s">
        <v>4510</v>
      </c>
      <c r="L335" s="107">
        <v>1</v>
      </c>
      <c r="N335"/>
      <c r="W335" s="6"/>
      <c r="X335" s="6"/>
    </row>
    <row r="336" spans="1:24" x14ac:dyDescent="0.3">
      <c r="A336" s="6" t="s">
        <v>792</v>
      </c>
      <c r="B336" s="6" t="s">
        <v>3112</v>
      </c>
      <c r="C336" s="6" t="s">
        <v>23</v>
      </c>
      <c r="D336" s="6" t="s">
        <v>3066</v>
      </c>
      <c r="E336" s="6"/>
      <c r="F336" s="6" t="s">
        <v>3118</v>
      </c>
      <c r="G336" s="6" t="s">
        <v>829</v>
      </c>
      <c r="H336" s="6" t="s">
        <v>344</v>
      </c>
      <c r="I336" s="6">
        <v>1</v>
      </c>
      <c r="J336" s="6" t="s">
        <v>105</v>
      </c>
      <c r="K336" s="6" t="s">
        <v>4510</v>
      </c>
      <c r="L336" s="107">
        <v>1</v>
      </c>
      <c r="N336"/>
      <c r="W336" s="6"/>
      <c r="X336" s="6"/>
    </row>
    <row r="337" spans="1:24" s="6" customFormat="1" x14ac:dyDescent="0.3">
      <c r="A337" s="8" t="s">
        <v>2562</v>
      </c>
      <c r="B337" s="61"/>
      <c r="C337" s="8"/>
      <c r="D337" s="8"/>
      <c r="F337" s="8"/>
      <c r="G337" s="8"/>
      <c r="H337" s="8"/>
      <c r="I337" s="29">
        <f>SUM(I330:I336)</f>
        <v>7</v>
      </c>
      <c r="J337" s="8"/>
      <c r="K337" s="8"/>
      <c r="L337" s="29">
        <f>SUM(L330:L336)</f>
        <v>5</v>
      </c>
      <c r="M337" s="62">
        <f>(L337/I337)</f>
        <v>0.7142857142857143</v>
      </c>
    </row>
    <row r="338" spans="1:24" s="6" customFormat="1" x14ac:dyDescent="0.3">
      <c r="A338" s="108"/>
      <c r="B338" s="104"/>
      <c r="C338" s="104"/>
      <c r="D338" s="104"/>
      <c r="F338" s="104"/>
      <c r="G338" s="104"/>
      <c r="H338" s="104"/>
      <c r="I338" s="55"/>
      <c r="J338" s="109"/>
      <c r="L338" s="55"/>
    </row>
    <row r="339" spans="1:24" s="138" customFormat="1" x14ac:dyDescent="0.3">
      <c r="A339" s="135" t="s">
        <v>792</v>
      </c>
      <c r="B339" s="135" t="s">
        <v>3112</v>
      </c>
      <c r="C339" s="135" t="s">
        <v>22</v>
      </c>
      <c r="D339" s="135" t="s">
        <v>2876</v>
      </c>
      <c r="E339" s="135"/>
      <c r="F339" s="135" t="s">
        <v>830</v>
      </c>
      <c r="G339" s="135" t="s">
        <v>266</v>
      </c>
      <c r="H339" s="135" t="s">
        <v>831</v>
      </c>
      <c r="I339" s="135">
        <v>1</v>
      </c>
      <c r="J339" s="135" t="s">
        <v>105</v>
      </c>
      <c r="K339" s="135" t="s">
        <v>4508</v>
      </c>
      <c r="L339" s="170">
        <v>1</v>
      </c>
      <c r="W339" s="135"/>
      <c r="X339" s="135"/>
    </row>
    <row r="340" spans="1:24" s="138" customFormat="1" x14ac:dyDescent="0.3">
      <c r="A340" s="135" t="s">
        <v>792</v>
      </c>
      <c r="B340" s="135" t="s">
        <v>3112</v>
      </c>
      <c r="C340" s="135" t="s">
        <v>22</v>
      </c>
      <c r="D340" s="135" t="s">
        <v>3719</v>
      </c>
      <c r="E340" s="135"/>
      <c r="F340" s="135" t="s">
        <v>3720</v>
      </c>
      <c r="G340" s="135" t="s">
        <v>835</v>
      </c>
      <c r="H340" s="135" t="s">
        <v>836</v>
      </c>
      <c r="I340" s="135">
        <v>1</v>
      </c>
      <c r="J340" s="135" t="s">
        <v>105</v>
      </c>
      <c r="K340" s="135" t="s">
        <v>4508</v>
      </c>
      <c r="L340" s="170">
        <v>1</v>
      </c>
      <c r="W340" s="135"/>
      <c r="X340" s="135"/>
    </row>
    <row r="341" spans="1:24" s="123" customFormat="1" x14ac:dyDescent="0.3">
      <c r="A341" s="132" t="s">
        <v>792</v>
      </c>
      <c r="B341" s="132" t="s">
        <v>3112</v>
      </c>
      <c r="C341" s="132" t="s">
        <v>22</v>
      </c>
      <c r="D341" s="132" t="s">
        <v>3927</v>
      </c>
      <c r="E341" s="132"/>
      <c r="F341" s="132" t="s">
        <v>4083</v>
      </c>
      <c r="G341" s="132" t="s">
        <v>4075</v>
      </c>
      <c r="H341" s="132" t="s">
        <v>4084</v>
      </c>
      <c r="I341" s="132">
        <v>1</v>
      </c>
      <c r="J341" s="132" t="s">
        <v>121</v>
      </c>
      <c r="K341" s="132" t="s">
        <v>4508</v>
      </c>
      <c r="L341" s="169">
        <v>0</v>
      </c>
      <c r="W341" s="132"/>
      <c r="X341" s="132"/>
    </row>
    <row r="342" spans="1:24" x14ac:dyDescent="0.3">
      <c r="A342" s="6" t="s">
        <v>792</v>
      </c>
      <c r="B342" s="6" t="s">
        <v>3112</v>
      </c>
      <c r="C342" s="6" t="s">
        <v>22</v>
      </c>
      <c r="D342" s="6" t="s">
        <v>3120</v>
      </c>
      <c r="E342" s="6"/>
      <c r="F342" s="6" t="s">
        <v>840</v>
      </c>
      <c r="G342" s="6" t="s">
        <v>841</v>
      </c>
      <c r="H342" s="6" t="s">
        <v>842</v>
      </c>
      <c r="I342" s="6">
        <v>1</v>
      </c>
      <c r="J342" s="6" t="s">
        <v>105</v>
      </c>
      <c r="K342" s="6" t="s">
        <v>4507</v>
      </c>
      <c r="L342" s="107">
        <v>1</v>
      </c>
      <c r="N342"/>
      <c r="W342" s="6"/>
      <c r="X342" s="6"/>
    </row>
    <row r="343" spans="1:24" s="138" customFormat="1" x14ac:dyDescent="0.3">
      <c r="A343" s="135" t="s">
        <v>792</v>
      </c>
      <c r="B343" s="135" t="s">
        <v>3112</v>
      </c>
      <c r="C343" s="135" t="s">
        <v>22</v>
      </c>
      <c r="D343" s="135" t="s">
        <v>3062</v>
      </c>
      <c r="E343" s="135"/>
      <c r="F343" s="135" t="s">
        <v>3131</v>
      </c>
      <c r="G343" s="135" t="s">
        <v>861</v>
      </c>
      <c r="H343" s="135" t="s">
        <v>862</v>
      </c>
      <c r="I343" s="135">
        <v>1</v>
      </c>
      <c r="J343" s="135" t="s">
        <v>105</v>
      </c>
      <c r="K343" s="135" t="s">
        <v>4508</v>
      </c>
      <c r="L343" s="170">
        <v>1</v>
      </c>
      <c r="W343" s="135"/>
      <c r="X343" s="135"/>
    </row>
    <row r="344" spans="1:24" s="138" customFormat="1" x14ac:dyDescent="0.3">
      <c r="A344" s="135" t="s">
        <v>792</v>
      </c>
      <c r="B344" s="135" t="s">
        <v>3112</v>
      </c>
      <c r="C344" s="135" t="s">
        <v>22</v>
      </c>
      <c r="D344" s="135" t="s">
        <v>2893</v>
      </c>
      <c r="E344" s="135"/>
      <c r="F344" s="135" t="s">
        <v>3791</v>
      </c>
      <c r="G344" s="135" t="s">
        <v>1150</v>
      </c>
      <c r="H344" s="135" t="s">
        <v>3792</v>
      </c>
      <c r="I344" s="135">
        <v>1</v>
      </c>
      <c r="J344" s="135" t="s">
        <v>105</v>
      </c>
      <c r="K344" s="135" t="s">
        <v>4508</v>
      </c>
      <c r="L344" s="170">
        <v>1</v>
      </c>
      <c r="W344" s="135"/>
      <c r="X344" s="135"/>
    </row>
    <row r="345" spans="1:24" x14ac:dyDescent="0.3">
      <c r="A345" s="6" t="s">
        <v>792</v>
      </c>
      <c r="B345" s="6" t="s">
        <v>3112</v>
      </c>
      <c r="C345" s="6" t="s">
        <v>22</v>
      </c>
      <c r="D345" s="6" t="s">
        <v>3719</v>
      </c>
      <c r="E345" s="6"/>
      <c r="F345" s="6" t="s">
        <v>3721</v>
      </c>
      <c r="G345" s="6" t="s">
        <v>837</v>
      </c>
      <c r="H345" s="6" t="s">
        <v>838</v>
      </c>
      <c r="I345" s="6">
        <v>1</v>
      </c>
      <c r="J345" s="6" t="s">
        <v>105</v>
      </c>
      <c r="K345" s="6" t="s">
        <v>4511</v>
      </c>
      <c r="L345" s="107">
        <v>1</v>
      </c>
      <c r="N345"/>
      <c r="W345" s="6"/>
      <c r="X345" s="6"/>
    </row>
    <row r="346" spans="1:24" s="138" customFormat="1" x14ac:dyDescent="0.3">
      <c r="A346" s="135" t="s">
        <v>792</v>
      </c>
      <c r="B346" s="135" t="s">
        <v>3112</v>
      </c>
      <c r="C346" s="135" t="s">
        <v>22</v>
      </c>
      <c r="D346" s="135" t="s">
        <v>3126</v>
      </c>
      <c r="E346" s="135"/>
      <c r="F346" s="135" t="s">
        <v>3127</v>
      </c>
      <c r="G346" s="135" t="s">
        <v>843</v>
      </c>
      <c r="H346" s="135" t="s">
        <v>844</v>
      </c>
      <c r="I346" s="135">
        <v>1</v>
      </c>
      <c r="J346" s="135" t="s">
        <v>105</v>
      </c>
      <c r="K346" s="135" t="s">
        <v>4508</v>
      </c>
      <c r="L346" s="170">
        <v>1</v>
      </c>
      <c r="W346" s="135"/>
      <c r="X346" s="135"/>
    </row>
    <row r="347" spans="1:24" s="138" customFormat="1" x14ac:dyDescent="0.3">
      <c r="A347" s="135" t="s">
        <v>792</v>
      </c>
      <c r="B347" s="135" t="s">
        <v>3112</v>
      </c>
      <c r="C347" s="135" t="s">
        <v>22</v>
      </c>
      <c r="D347" s="135" t="s">
        <v>3132</v>
      </c>
      <c r="E347" s="135"/>
      <c r="F347" s="135" t="s">
        <v>3133</v>
      </c>
      <c r="G347" s="135" t="s">
        <v>847</v>
      </c>
      <c r="H347" s="135" t="s">
        <v>192</v>
      </c>
      <c r="I347" s="135">
        <v>1</v>
      </c>
      <c r="J347" s="135" t="s">
        <v>105</v>
      </c>
      <c r="K347" s="135" t="s">
        <v>4508</v>
      </c>
      <c r="L347" s="170">
        <v>1</v>
      </c>
      <c r="W347" s="135"/>
      <c r="X347" s="135"/>
    </row>
    <row r="348" spans="1:24" s="123" customFormat="1" x14ac:dyDescent="0.3">
      <c r="A348" s="132" t="s">
        <v>792</v>
      </c>
      <c r="B348" s="132" t="s">
        <v>3112</v>
      </c>
      <c r="C348" s="132" t="s">
        <v>22</v>
      </c>
      <c r="D348" s="132" t="s">
        <v>2968</v>
      </c>
      <c r="E348" s="132"/>
      <c r="F348" s="132" t="s">
        <v>3123</v>
      </c>
      <c r="G348" s="132" t="s">
        <v>858</v>
      </c>
      <c r="H348" s="132" t="s">
        <v>859</v>
      </c>
      <c r="I348" s="132">
        <v>1</v>
      </c>
      <c r="J348" s="132" t="s">
        <v>121</v>
      </c>
      <c r="K348" s="132" t="s">
        <v>4508</v>
      </c>
      <c r="L348" s="169">
        <v>0</v>
      </c>
      <c r="W348" s="132"/>
      <c r="X348" s="132"/>
    </row>
    <row r="349" spans="1:24" x14ac:dyDescent="0.3">
      <c r="A349" s="6" t="s">
        <v>792</v>
      </c>
      <c r="B349" s="6" t="s">
        <v>3112</v>
      </c>
      <c r="C349" s="6" t="s">
        <v>22</v>
      </c>
      <c r="D349" s="6" t="s">
        <v>3129</v>
      </c>
      <c r="E349" s="6"/>
      <c r="F349" s="6" t="s">
        <v>3130</v>
      </c>
      <c r="G349" s="6" t="s">
        <v>834</v>
      </c>
      <c r="H349" s="6" t="s">
        <v>236</v>
      </c>
      <c r="I349" s="6">
        <v>1</v>
      </c>
      <c r="J349" s="6" t="s">
        <v>105</v>
      </c>
      <c r="K349" s="6" t="s">
        <v>4511</v>
      </c>
      <c r="L349" s="107">
        <v>1</v>
      </c>
      <c r="N349"/>
      <c r="W349" s="6"/>
      <c r="X349" s="6"/>
    </row>
    <row r="350" spans="1:24" s="138" customFormat="1" x14ac:dyDescent="0.3">
      <c r="A350" s="135" t="s">
        <v>792</v>
      </c>
      <c r="B350" s="135" t="s">
        <v>3112</v>
      </c>
      <c r="C350" s="135" t="s">
        <v>22</v>
      </c>
      <c r="D350" s="135" t="s">
        <v>3132</v>
      </c>
      <c r="E350" s="135"/>
      <c r="F350" s="135" t="s">
        <v>3134</v>
      </c>
      <c r="G350" s="135" t="s">
        <v>863</v>
      </c>
      <c r="H350" s="135" t="s">
        <v>791</v>
      </c>
      <c r="I350" s="135">
        <v>1</v>
      </c>
      <c r="J350" s="135" t="s">
        <v>105</v>
      </c>
      <c r="K350" s="135" t="s">
        <v>4508</v>
      </c>
      <c r="L350" s="170">
        <v>1</v>
      </c>
      <c r="W350" s="135"/>
      <c r="X350" s="135"/>
    </row>
    <row r="351" spans="1:24" s="123" customFormat="1" x14ac:dyDescent="0.3">
      <c r="A351" s="132" t="s">
        <v>792</v>
      </c>
      <c r="B351" s="132" t="s">
        <v>3112</v>
      </c>
      <c r="C351" s="132" t="s">
        <v>22</v>
      </c>
      <c r="D351" s="132" t="s">
        <v>3087</v>
      </c>
      <c r="E351" s="132"/>
      <c r="F351" s="132" t="s">
        <v>3124</v>
      </c>
      <c r="G351" s="132" t="s">
        <v>845</v>
      </c>
      <c r="H351" s="132" t="s">
        <v>714</v>
      </c>
      <c r="I351" s="132">
        <v>1</v>
      </c>
      <c r="J351" s="132" t="s">
        <v>121</v>
      </c>
      <c r="K351" s="132" t="s">
        <v>4508</v>
      </c>
      <c r="L351" s="169">
        <v>0</v>
      </c>
      <c r="W351" s="132"/>
      <c r="X351" s="132"/>
    </row>
    <row r="352" spans="1:24" x14ac:dyDescent="0.3">
      <c r="A352" s="6" t="s">
        <v>792</v>
      </c>
      <c r="B352" s="6" t="s">
        <v>3112</v>
      </c>
      <c r="C352" s="6" t="s">
        <v>22</v>
      </c>
      <c r="D352" s="6" t="s">
        <v>2993</v>
      </c>
      <c r="E352" s="6"/>
      <c r="F352" s="6" t="s">
        <v>3125</v>
      </c>
      <c r="G352" s="6" t="s">
        <v>839</v>
      </c>
      <c r="H352" s="6" t="s">
        <v>174</v>
      </c>
      <c r="I352" s="6">
        <v>1</v>
      </c>
      <c r="J352" s="6" t="s">
        <v>105</v>
      </c>
      <c r="K352" s="6" t="s">
        <v>4507</v>
      </c>
      <c r="L352" s="107">
        <v>1</v>
      </c>
      <c r="N352"/>
      <c r="W352" s="6"/>
      <c r="X352" s="6"/>
    </row>
    <row r="353" spans="1:26" x14ac:dyDescent="0.3">
      <c r="A353" s="6" t="s">
        <v>792</v>
      </c>
      <c r="B353" s="6" t="s">
        <v>3112</v>
      </c>
      <c r="C353" s="6" t="s">
        <v>22</v>
      </c>
      <c r="D353" s="6" t="s">
        <v>3126</v>
      </c>
      <c r="E353" s="6"/>
      <c r="F353" s="6" t="s">
        <v>3128</v>
      </c>
      <c r="G353" s="6" t="s">
        <v>832</v>
      </c>
      <c r="H353" s="6" t="s">
        <v>833</v>
      </c>
      <c r="I353" s="6">
        <v>1</v>
      </c>
      <c r="J353" s="6" t="s">
        <v>105</v>
      </c>
      <c r="K353" s="6" t="s">
        <v>4507</v>
      </c>
      <c r="L353" s="107">
        <v>1</v>
      </c>
      <c r="N353"/>
      <c r="W353" s="6"/>
      <c r="X353" s="6"/>
    </row>
    <row r="354" spans="1:26" x14ac:dyDescent="0.3">
      <c r="A354" s="6" t="s">
        <v>792</v>
      </c>
      <c r="B354" s="6" t="s">
        <v>3112</v>
      </c>
      <c r="C354" s="6" t="s">
        <v>22</v>
      </c>
      <c r="D354" s="6" t="s">
        <v>2838</v>
      </c>
      <c r="E354" s="6"/>
      <c r="F354" s="6" t="s">
        <v>3135</v>
      </c>
      <c r="G354" s="6" t="s">
        <v>800</v>
      </c>
      <c r="H354" s="6" t="s">
        <v>228</v>
      </c>
      <c r="I354" s="6">
        <v>1</v>
      </c>
      <c r="J354" s="6" t="s">
        <v>105</v>
      </c>
      <c r="K354" s="6" t="s">
        <v>4507</v>
      </c>
      <c r="L354" s="107">
        <v>1</v>
      </c>
      <c r="N354"/>
      <c r="W354" s="6"/>
      <c r="X354" s="6"/>
    </row>
    <row r="355" spans="1:26" s="138" customFormat="1" x14ac:dyDescent="0.3">
      <c r="A355" s="135" t="s">
        <v>792</v>
      </c>
      <c r="B355" s="135" t="s">
        <v>3112</v>
      </c>
      <c r="C355" s="135" t="s">
        <v>22</v>
      </c>
      <c r="D355" s="135" t="s">
        <v>2875</v>
      </c>
      <c r="E355" s="135"/>
      <c r="F355" s="135" t="s">
        <v>852</v>
      </c>
      <c r="G355" s="135" t="s">
        <v>853</v>
      </c>
      <c r="H355" s="135" t="s">
        <v>854</v>
      </c>
      <c r="I355" s="135">
        <v>1</v>
      </c>
      <c r="J355" s="135" t="s">
        <v>105</v>
      </c>
      <c r="K355" s="135" t="s">
        <v>4508</v>
      </c>
      <c r="L355" s="170">
        <v>1</v>
      </c>
      <c r="W355" s="135"/>
      <c r="X355" s="135"/>
    </row>
    <row r="356" spans="1:26" s="138" customFormat="1" x14ac:dyDescent="0.3">
      <c r="A356" s="135" t="s">
        <v>792</v>
      </c>
      <c r="B356" s="135" t="s">
        <v>3112</v>
      </c>
      <c r="C356" s="135" t="s">
        <v>22</v>
      </c>
      <c r="D356" s="135" t="s">
        <v>2917</v>
      </c>
      <c r="E356" s="135"/>
      <c r="F356" s="135" t="s">
        <v>855</v>
      </c>
      <c r="G356" s="135" t="s">
        <v>856</v>
      </c>
      <c r="H356" s="135" t="s">
        <v>857</v>
      </c>
      <c r="I356" s="135">
        <v>1</v>
      </c>
      <c r="J356" s="135" t="s">
        <v>105</v>
      </c>
      <c r="K356" s="135" t="s">
        <v>4508</v>
      </c>
      <c r="L356" s="170">
        <v>1</v>
      </c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</row>
    <row r="357" spans="1:26" s="6" customFormat="1" x14ac:dyDescent="0.3">
      <c r="A357" s="8" t="s">
        <v>2562</v>
      </c>
      <c r="B357" s="61"/>
      <c r="C357" s="8"/>
      <c r="D357" s="8"/>
      <c r="F357" s="8"/>
      <c r="G357" s="8"/>
      <c r="H357" s="8"/>
      <c r="I357" s="29">
        <f>SUM(I339:I356)</f>
        <v>18</v>
      </c>
      <c r="J357" s="8"/>
      <c r="K357" s="8"/>
      <c r="L357" s="29">
        <f>SUM(L339:L356)</f>
        <v>15</v>
      </c>
      <c r="M357" s="62">
        <f>(L357/I357)</f>
        <v>0.83333333333333337</v>
      </c>
    </row>
    <row r="358" spans="1:26" s="6" customFormat="1" x14ac:dyDescent="0.3">
      <c r="A358" s="108"/>
      <c r="B358" s="104"/>
      <c r="C358" s="104"/>
      <c r="D358" s="104"/>
      <c r="F358" s="104"/>
      <c r="G358" s="104"/>
      <c r="H358" s="104"/>
      <c r="I358" s="55"/>
      <c r="J358" s="109"/>
      <c r="L358" s="55"/>
    </row>
    <row r="359" spans="1:26" s="135" customFormat="1" x14ac:dyDescent="0.3">
      <c r="A359" s="135" t="s">
        <v>792</v>
      </c>
      <c r="B359" s="135" t="s">
        <v>3112</v>
      </c>
      <c r="C359" s="135" t="s">
        <v>39</v>
      </c>
      <c r="D359" s="135" t="s">
        <v>2893</v>
      </c>
      <c r="F359" s="135" t="s">
        <v>3136</v>
      </c>
      <c r="G359" s="135" t="s">
        <v>3137</v>
      </c>
      <c r="H359" s="135" t="s">
        <v>3138</v>
      </c>
      <c r="I359" s="180">
        <v>1</v>
      </c>
      <c r="J359" s="135" t="s">
        <v>105</v>
      </c>
      <c r="K359" s="135" t="s">
        <v>4508</v>
      </c>
      <c r="L359" s="180">
        <v>1</v>
      </c>
    </row>
    <row r="360" spans="1:26" s="135" customFormat="1" x14ac:dyDescent="0.3">
      <c r="A360" s="135" t="s">
        <v>792</v>
      </c>
      <c r="B360" s="135" t="s">
        <v>3112</v>
      </c>
      <c r="C360" s="135" t="s">
        <v>39</v>
      </c>
      <c r="D360" s="135" t="s">
        <v>2861</v>
      </c>
      <c r="F360" s="135" t="s">
        <v>3143</v>
      </c>
      <c r="G360" s="135" t="s">
        <v>1317</v>
      </c>
      <c r="H360" s="135" t="s">
        <v>1318</v>
      </c>
      <c r="I360" s="180">
        <v>1</v>
      </c>
      <c r="J360" s="135" t="s">
        <v>105</v>
      </c>
      <c r="K360" s="135" t="s">
        <v>4508</v>
      </c>
      <c r="L360" s="180">
        <v>1</v>
      </c>
    </row>
    <row r="361" spans="1:26" s="138" customFormat="1" x14ac:dyDescent="0.3">
      <c r="A361" s="135" t="s">
        <v>792</v>
      </c>
      <c r="B361" s="135" t="s">
        <v>3112</v>
      </c>
      <c r="C361" s="135" t="s">
        <v>39</v>
      </c>
      <c r="D361" s="135" t="s">
        <v>2837</v>
      </c>
      <c r="E361" s="135"/>
      <c r="F361" s="135" t="s">
        <v>1293</v>
      </c>
      <c r="G361" s="135" t="s">
        <v>1294</v>
      </c>
      <c r="H361" s="135" t="s">
        <v>1295</v>
      </c>
      <c r="I361" s="135">
        <v>1</v>
      </c>
      <c r="J361" s="135" t="s">
        <v>105</v>
      </c>
      <c r="K361" s="135" t="s">
        <v>4508</v>
      </c>
      <c r="L361" s="170">
        <v>1</v>
      </c>
      <c r="W361" s="135"/>
      <c r="X361" s="135"/>
    </row>
    <row r="362" spans="1:26" x14ac:dyDescent="0.3">
      <c r="A362" s="6" t="s">
        <v>792</v>
      </c>
      <c r="B362" s="6" t="s">
        <v>3112</v>
      </c>
      <c r="C362" s="6" t="s">
        <v>39</v>
      </c>
      <c r="D362" s="6" t="s">
        <v>2856</v>
      </c>
      <c r="E362" s="6"/>
      <c r="F362" s="6" t="s">
        <v>1305</v>
      </c>
      <c r="G362" s="6" t="s">
        <v>526</v>
      </c>
      <c r="H362" s="6" t="s">
        <v>1306</v>
      </c>
      <c r="I362" s="6">
        <v>1</v>
      </c>
      <c r="J362" s="6" t="s">
        <v>121</v>
      </c>
      <c r="K362" s="6" t="s">
        <v>4508</v>
      </c>
      <c r="L362" s="107">
        <v>0</v>
      </c>
      <c r="N362"/>
      <c r="W362" s="6"/>
      <c r="X362" s="6"/>
    </row>
    <row r="363" spans="1:26" x14ac:dyDescent="0.3">
      <c r="A363" s="6" t="s">
        <v>792</v>
      </c>
      <c r="B363" s="6" t="s">
        <v>3112</v>
      </c>
      <c r="C363" s="6" t="s">
        <v>39</v>
      </c>
      <c r="D363" s="6" t="s">
        <v>3140</v>
      </c>
      <c r="E363" s="6"/>
      <c r="F363" s="6" t="s">
        <v>3142</v>
      </c>
      <c r="G363" s="6" t="s">
        <v>729</v>
      </c>
      <c r="H363" s="6" t="s">
        <v>1314</v>
      </c>
      <c r="I363" s="6">
        <v>1</v>
      </c>
      <c r="J363" s="6" t="s">
        <v>105</v>
      </c>
      <c r="K363" s="6" t="s">
        <v>4512</v>
      </c>
      <c r="L363" s="107">
        <v>1</v>
      </c>
      <c r="N363"/>
      <c r="W363" s="6"/>
      <c r="X363" s="6"/>
    </row>
    <row r="364" spans="1:26" x14ac:dyDescent="0.3">
      <c r="A364" s="6" t="s">
        <v>792</v>
      </c>
      <c r="B364" s="6" t="s">
        <v>3112</v>
      </c>
      <c r="C364" s="6" t="s">
        <v>39</v>
      </c>
      <c r="D364" s="6" t="s">
        <v>3146</v>
      </c>
      <c r="E364" s="6"/>
      <c r="F364" s="6" t="s">
        <v>3147</v>
      </c>
      <c r="G364" s="6" t="s">
        <v>1319</v>
      </c>
      <c r="H364" s="6" t="s">
        <v>382</v>
      </c>
      <c r="I364" s="6">
        <v>1</v>
      </c>
      <c r="J364" s="6" t="s">
        <v>105</v>
      </c>
      <c r="K364" s="6" t="s">
        <v>4509</v>
      </c>
      <c r="L364" s="107">
        <v>1</v>
      </c>
      <c r="N364"/>
      <c r="W364" s="6"/>
      <c r="X364" s="6"/>
    </row>
    <row r="365" spans="1:26" s="138" customFormat="1" x14ac:dyDescent="0.3">
      <c r="A365" s="135" t="s">
        <v>792</v>
      </c>
      <c r="B365" s="135" t="s">
        <v>3112</v>
      </c>
      <c r="C365" s="135" t="s">
        <v>39</v>
      </c>
      <c r="D365" s="135" t="s">
        <v>3039</v>
      </c>
      <c r="E365" s="135"/>
      <c r="F365" s="135" t="s">
        <v>3139</v>
      </c>
      <c r="G365" s="135" t="s">
        <v>1309</v>
      </c>
      <c r="H365" s="135" t="s">
        <v>1310</v>
      </c>
      <c r="I365" s="135">
        <v>1</v>
      </c>
      <c r="J365" s="135" t="s">
        <v>105</v>
      </c>
      <c r="K365" s="135" t="s">
        <v>4508</v>
      </c>
      <c r="L365" s="170">
        <v>1</v>
      </c>
      <c r="W365" s="135"/>
      <c r="X365" s="135"/>
    </row>
    <row r="366" spans="1:26" x14ac:dyDescent="0.3">
      <c r="A366" s="6" t="s">
        <v>792</v>
      </c>
      <c r="B366" s="6" t="s">
        <v>3112</v>
      </c>
      <c r="C366" s="6" t="s">
        <v>39</v>
      </c>
      <c r="D366" s="6" t="s">
        <v>2838</v>
      </c>
      <c r="E366" s="6"/>
      <c r="F366" s="6" t="s">
        <v>3144</v>
      </c>
      <c r="G366" s="6" t="s">
        <v>1313</v>
      </c>
      <c r="H366" s="6" t="s">
        <v>1079</v>
      </c>
      <c r="I366" s="6">
        <v>1</v>
      </c>
      <c r="J366" s="6" t="s">
        <v>105</v>
      </c>
      <c r="K366" s="6" t="s">
        <v>4509</v>
      </c>
      <c r="L366" s="107">
        <v>1</v>
      </c>
      <c r="N366"/>
      <c r="W366" s="6"/>
      <c r="X366" s="6"/>
    </row>
    <row r="367" spans="1:26" s="138" customFormat="1" x14ac:dyDescent="0.3">
      <c r="A367" s="135" t="s">
        <v>792</v>
      </c>
      <c r="B367" s="135" t="s">
        <v>3112</v>
      </c>
      <c r="C367" s="135" t="s">
        <v>39</v>
      </c>
      <c r="D367" s="135" t="s">
        <v>2861</v>
      </c>
      <c r="E367" s="135"/>
      <c r="F367" s="135" t="s">
        <v>1311</v>
      </c>
      <c r="G367" s="135" t="s">
        <v>1312</v>
      </c>
      <c r="H367" s="135" t="s">
        <v>605</v>
      </c>
      <c r="I367" s="135">
        <v>1</v>
      </c>
      <c r="J367" s="135" t="s">
        <v>105</v>
      </c>
      <c r="K367" s="135" t="s">
        <v>4508</v>
      </c>
      <c r="L367" s="170">
        <v>1</v>
      </c>
      <c r="W367" s="135"/>
      <c r="X367" s="135"/>
    </row>
    <row r="368" spans="1:26" s="138" customFormat="1" x14ac:dyDescent="0.3">
      <c r="A368" s="135" t="s">
        <v>792</v>
      </c>
      <c r="B368" s="135" t="s">
        <v>3112</v>
      </c>
      <c r="C368" s="135" t="s">
        <v>39</v>
      </c>
      <c r="D368" s="135" t="s">
        <v>2876</v>
      </c>
      <c r="E368" s="135"/>
      <c r="F368" s="135" t="s">
        <v>1307</v>
      </c>
      <c r="G368" s="135" t="s">
        <v>1308</v>
      </c>
      <c r="H368" s="135" t="s">
        <v>269</v>
      </c>
      <c r="I368" s="135">
        <v>1</v>
      </c>
      <c r="J368" s="135" t="s">
        <v>105</v>
      </c>
      <c r="K368" s="135" t="s">
        <v>4508</v>
      </c>
      <c r="L368" s="170">
        <v>1</v>
      </c>
      <c r="W368" s="135"/>
      <c r="X368" s="135"/>
    </row>
    <row r="369" spans="1:26" s="138" customFormat="1" x14ac:dyDescent="0.3">
      <c r="A369" s="135" t="s">
        <v>792</v>
      </c>
      <c r="B369" s="135" t="s">
        <v>3112</v>
      </c>
      <c r="C369" s="135" t="s">
        <v>39</v>
      </c>
      <c r="D369" s="135" t="s">
        <v>2836</v>
      </c>
      <c r="E369" s="135"/>
      <c r="F369" s="135" t="s">
        <v>1291</v>
      </c>
      <c r="G369" s="135" t="s">
        <v>1292</v>
      </c>
      <c r="H369" s="135" t="s">
        <v>371</v>
      </c>
      <c r="I369" s="135">
        <v>1</v>
      </c>
      <c r="J369" s="135" t="s">
        <v>105</v>
      </c>
      <c r="K369" s="135" t="s">
        <v>4508</v>
      </c>
      <c r="L369" s="170">
        <v>1</v>
      </c>
      <c r="W369" s="135"/>
      <c r="X369" s="135"/>
    </row>
    <row r="370" spans="1:26" s="138" customFormat="1" x14ac:dyDescent="0.3">
      <c r="A370" s="135" t="s">
        <v>792</v>
      </c>
      <c r="B370" s="135" t="s">
        <v>3112</v>
      </c>
      <c r="C370" s="135" t="s">
        <v>39</v>
      </c>
      <c r="D370" s="135" t="s">
        <v>2852</v>
      </c>
      <c r="E370" s="135"/>
      <c r="F370" s="135" t="s">
        <v>1315</v>
      </c>
      <c r="G370" s="135" t="s">
        <v>1316</v>
      </c>
      <c r="H370" s="135" t="s">
        <v>397</v>
      </c>
      <c r="I370" s="135">
        <v>1</v>
      </c>
      <c r="J370" s="135" t="s">
        <v>105</v>
      </c>
      <c r="K370" s="135" t="s">
        <v>4508</v>
      </c>
      <c r="L370" s="170">
        <v>1</v>
      </c>
      <c r="W370" s="135"/>
      <c r="X370" s="135"/>
    </row>
    <row r="371" spans="1:26" s="138" customFormat="1" x14ac:dyDescent="0.3">
      <c r="A371" s="135" t="s">
        <v>792</v>
      </c>
      <c r="B371" s="135" t="s">
        <v>3112</v>
      </c>
      <c r="C371" s="135" t="s">
        <v>39</v>
      </c>
      <c r="D371" s="135" t="s">
        <v>2876</v>
      </c>
      <c r="E371" s="135"/>
      <c r="F371" s="135" t="s">
        <v>3145</v>
      </c>
      <c r="G371" s="135" t="s">
        <v>1301</v>
      </c>
      <c r="H371" s="135" t="s">
        <v>1302</v>
      </c>
      <c r="I371" s="135">
        <v>1</v>
      </c>
      <c r="J371" s="135" t="s">
        <v>105</v>
      </c>
      <c r="K371" s="135" t="s">
        <v>4508</v>
      </c>
      <c r="L371" s="170">
        <v>1</v>
      </c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</row>
    <row r="372" spans="1:26" s="138" customFormat="1" x14ac:dyDescent="0.3">
      <c r="A372" s="135" t="s">
        <v>792</v>
      </c>
      <c r="B372" s="135" t="s">
        <v>3112</v>
      </c>
      <c r="C372" s="135" t="s">
        <v>39</v>
      </c>
      <c r="D372" s="135" t="s">
        <v>2836</v>
      </c>
      <c r="E372" s="135"/>
      <c r="F372" s="135" t="s">
        <v>1303</v>
      </c>
      <c r="G372" s="135" t="s">
        <v>1304</v>
      </c>
      <c r="H372" s="135" t="s">
        <v>977</v>
      </c>
      <c r="I372" s="135">
        <v>1</v>
      </c>
      <c r="J372" s="135" t="s">
        <v>105</v>
      </c>
      <c r="K372" s="135" t="s">
        <v>4508</v>
      </c>
      <c r="L372" s="170">
        <v>1</v>
      </c>
      <c r="W372" s="135"/>
      <c r="X372" s="135"/>
    </row>
    <row r="373" spans="1:26" s="6" customFormat="1" x14ac:dyDescent="0.3">
      <c r="A373" s="8" t="s">
        <v>2562</v>
      </c>
      <c r="B373" s="61"/>
      <c r="C373" s="8"/>
      <c r="D373" s="8"/>
      <c r="F373" s="8"/>
      <c r="G373" s="8"/>
      <c r="H373" s="8"/>
      <c r="I373" s="29">
        <f>SUM(I359:I372)</f>
        <v>14</v>
      </c>
      <c r="J373" s="8"/>
      <c r="K373" s="8"/>
      <c r="L373" s="29">
        <f>SUM(L359:L372)</f>
        <v>13</v>
      </c>
      <c r="M373" s="62">
        <f>(L373/I373)</f>
        <v>0.9285714285714286</v>
      </c>
    </row>
    <row r="374" spans="1:26" s="6" customFormat="1" x14ac:dyDescent="0.3">
      <c r="A374" s="108"/>
      <c r="B374" s="104"/>
      <c r="C374" s="104"/>
      <c r="D374" s="104"/>
      <c r="F374" s="104"/>
      <c r="G374" s="104"/>
      <c r="H374" s="104"/>
      <c r="I374" s="55"/>
      <c r="J374" s="109"/>
      <c r="L374" s="55"/>
    </row>
    <row r="375" spans="1:26" x14ac:dyDescent="0.3">
      <c r="A375" s="6" t="s">
        <v>792</v>
      </c>
      <c r="B375" s="6" t="s">
        <v>3112</v>
      </c>
      <c r="C375" s="6" t="s">
        <v>24</v>
      </c>
      <c r="D375" s="6" t="s">
        <v>2841</v>
      </c>
      <c r="E375" s="6"/>
      <c r="F375" s="6" t="s">
        <v>3155</v>
      </c>
      <c r="G375" s="6" t="s">
        <v>130</v>
      </c>
      <c r="H375" s="6" t="s">
        <v>883</v>
      </c>
      <c r="I375" s="6">
        <v>1</v>
      </c>
      <c r="J375" s="6" t="s">
        <v>105</v>
      </c>
      <c r="K375" s="6" t="s">
        <v>4509</v>
      </c>
      <c r="L375" s="107">
        <v>1</v>
      </c>
      <c r="N375"/>
      <c r="W375" s="6"/>
      <c r="X375" s="6"/>
    </row>
    <row r="376" spans="1:26" x14ac:dyDescent="0.3">
      <c r="A376" s="6" t="s">
        <v>792</v>
      </c>
      <c r="B376" s="6" t="s">
        <v>3112</v>
      </c>
      <c r="C376" s="6" t="s">
        <v>24</v>
      </c>
      <c r="D376" s="6" t="s">
        <v>4074</v>
      </c>
      <c r="E376" s="6"/>
      <c r="F376" s="6" t="s">
        <v>3142</v>
      </c>
      <c r="G376" s="6" t="s">
        <v>729</v>
      </c>
      <c r="H376" s="6" t="s">
        <v>1314</v>
      </c>
      <c r="I376" s="6">
        <v>1</v>
      </c>
      <c r="J376" s="6" t="s">
        <v>105</v>
      </c>
      <c r="K376" s="6" t="s">
        <v>4512</v>
      </c>
      <c r="L376" s="107">
        <v>1</v>
      </c>
      <c r="N376"/>
      <c r="W376" s="6"/>
      <c r="X376" s="6"/>
    </row>
    <row r="377" spans="1:26" s="138" customFormat="1" x14ac:dyDescent="0.3">
      <c r="A377" s="135" t="s">
        <v>792</v>
      </c>
      <c r="B377" s="135" t="s">
        <v>3112</v>
      </c>
      <c r="C377" s="135" t="s">
        <v>24</v>
      </c>
      <c r="D377" s="135" t="s">
        <v>2892</v>
      </c>
      <c r="E377" s="135"/>
      <c r="F377" s="135" t="s">
        <v>884</v>
      </c>
      <c r="G377" s="135" t="s">
        <v>885</v>
      </c>
      <c r="H377" s="135" t="s">
        <v>886</v>
      </c>
      <c r="I377" s="135">
        <v>1</v>
      </c>
      <c r="J377" s="135" t="s">
        <v>105</v>
      </c>
      <c r="K377" s="135" t="s">
        <v>4508</v>
      </c>
      <c r="L377" s="170">
        <v>1</v>
      </c>
      <c r="W377" s="135"/>
      <c r="X377" s="135"/>
    </row>
    <row r="378" spans="1:26" x14ac:dyDescent="0.3">
      <c r="A378" s="6" t="s">
        <v>792</v>
      </c>
      <c r="B378" s="6" t="s">
        <v>3112</v>
      </c>
      <c r="C378" s="6" t="s">
        <v>24</v>
      </c>
      <c r="D378" s="6" t="s">
        <v>3140</v>
      </c>
      <c r="E378" s="6"/>
      <c r="F378" s="6" t="s">
        <v>3154</v>
      </c>
      <c r="G378" s="6" t="s">
        <v>879</v>
      </c>
      <c r="H378" s="6" t="s">
        <v>880</v>
      </c>
      <c r="I378" s="6">
        <v>1</v>
      </c>
      <c r="J378" s="6" t="s">
        <v>105</v>
      </c>
      <c r="K378" s="6" t="s">
        <v>4511</v>
      </c>
      <c r="L378" s="107">
        <v>1</v>
      </c>
      <c r="N378"/>
      <c r="W378" s="6"/>
      <c r="X378" s="6"/>
    </row>
    <row r="379" spans="1:26" s="138" customFormat="1" x14ac:dyDescent="0.3">
      <c r="A379" s="135" t="s">
        <v>792</v>
      </c>
      <c r="B379" s="135" t="s">
        <v>3112</v>
      </c>
      <c r="C379" s="135" t="s">
        <v>24</v>
      </c>
      <c r="D379" s="135" t="s">
        <v>2841</v>
      </c>
      <c r="E379" s="135"/>
      <c r="F379" s="135" t="s">
        <v>3159</v>
      </c>
      <c r="G379" s="135" t="s">
        <v>596</v>
      </c>
      <c r="H379" s="135" t="s">
        <v>876</v>
      </c>
      <c r="I379" s="135">
        <v>1</v>
      </c>
      <c r="J379" s="135" t="s">
        <v>105</v>
      </c>
      <c r="K379" s="135" t="s">
        <v>4508</v>
      </c>
      <c r="L379" s="170">
        <v>1</v>
      </c>
      <c r="W379" s="135"/>
      <c r="X379" s="135"/>
    </row>
    <row r="380" spans="1:26" x14ac:dyDescent="0.3">
      <c r="A380" s="6" t="s">
        <v>792</v>
      </c>
      <c r="B380" s="6" t="s">
        <v>3112</v>
      </c>
      <c r="C380" s="6" t="s">
        <v>24</v>
      </c>
      <c r="D380" s="6" t="s">
        <v>3150</v>
      </c>
      <c r="E380" s="6"/>
      <c r="F380" s="6" t="s">
        <v>3152</v>
      </c>
      <c r="G380" s="6" t="s">
        <v>881</v>
      </c>
      <c r="H380" s="6" t="s">
        <v>882</v>
      </c>
      <c r="I380" s="6">
        <v>1</v>
      </c>
      <c r="J380" s="6" t="s">
        <v>105</v>
      </c>
      <c r="K380" s="6" t="s">
        <v>4509</v>
      </c>
      <c r="L380" s="107">
        <v>1</v>
      </c>
      <c r="N380"/>
      <c r="W380" s="6"/>
      <c r="X380" s="6"/>
    </row>
    <row r="381" spans="1:26" x14ac:dyDescent="0.3">
      <c r="A381" s="6" t="s">
        <v>792</v>
      </c>
      <c r="B381" s="6" t="s">
        <v>3112</v>
      </c>
      <c r="C381" s="6" t="s">
        <v>24</v>
      </c>
      <c r="D381" s="6" t="s">
        <v>2841</v>
      </c>
      <c r="E381" s="6"/>
      <c r="F381" s="6" t="s">
        <v>3156</v>
      </c>
      <c r="G381" s="6" t="s">
        <v>800</v>
      </c>
      <c r="H381" s="6" t="s">
        <v>135</v>
      </c>
      <c r="I381" s="6">
        <v>1</v>
      </c>
      <c r="J381" s="6" t="s">
        <v>105</v>
      </c>
      <c r="K381" s="6" t="s">
        <v>4511</v>
      </c>
      <c r="L381" s="107">
        <v>1</v>
      </c>
      <c r="N381"/>
      <c r="W381" s="6"/>
      <c r="X381" s="6"/>
    </row>
    <row r="382" spans="1:26" x14ac:dyDescent="0.3">
      <c r="A382" s="6" t="s">
        <v>792</v>
      </c>
      <c r="B382" s="6" t="s">
        <v>3112</v>
      </c>
      <c r="C382" s="6" t="s">
        <v>24</v>
      </c>
      <c r="D382" s="6" t="s">
        <v>2841</v>
      </c>
      <c r="E382" s="6"/>
      <c r="F382" s="6" t="s">
        <v>3157</v>
      </c>
      <c r="G382" s="6" t="s">
        <v>866</v>
      </c>
      <c r="H382" s="6" t="s">
        <v>815</v>
      </c>
      <c r="I382" s="6">
        <v>1</v>
      </c>
      <c r="J382" s="6" t="s">
        <v>105</v>
      </c>
      <c r="K382" s="6" t="s">
        <v>4509</v>
      </c>
      <c r="L382" s="107">
        <v>1</v>
      </c>
      <c r="N382"/>
      <c r="W382" s="6"/>
      <c r="X382" s="6"/>
    </row>
    <row r="383" spans="1:26" x14ac:dyDescent="0.3">
      <c r="A383" s="6" t="s">
        <v>792</v>
      </c>
      <c r="B383" s="6" t="s">
        <v>3112</v>
      </c>
      <c r="C383" s="6" t="s">
        <v>24</v>
      </c>
      <c r="D383" s="6" t="s">
        <v>2882</v>
      </c>
      <c r="E383" s="6"/>
      <c r="F383" s="6" t="s">
        <v>3162</v>
      </c>
      <c r="G383" s="6" t="s">
        <v>130</v>
      </c>
      <c r="H383" s="6" t="s">
        <v>340</v>
      </c>
      <c r="I383" s="6">
        <v>1</v>
      </c>
      <c r="J383" s="6" t="s">
        <v>105</v>
      </c>
      <c r="K383" s="6" t="s">
        <v>4510</v>
      </c>
      <c r="L383" s="107">
        <v>1</v>
      </c>
      <c r="N383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s="138" customFormat="1" x14ac:dyDescent="0.3">
      <c r="A384" s="135" t="s">
        <v>792</v>
      </c>
      <c r="B384" s="135" t="s">
        <v>3112</v>
      </c>
      <c r="C384" s="135" t="s">
        <v>24</v>
      </c>
      <c r="D384" s="135" t="s">
        <v>2856</v>
      </c>
      <c r="E384" s="135"/>
      <c r="F384" s="135" t="s">
        <v>870</v>
      </c>
      <c r="G384" s="135" t="s">
        <v>871</v>
      </c>
      <c r="H384" s="135" t="s">
        <v>449</v>
      </c>
      <c r="I384" s="135">
        <v>1</v>
      </c>
      <c r="J384" s="135" t="s">
        <v>105</v>
      </c>
      <c r="K384" s="135" t="s">
        <v>4508</v>
      </c>
      <c r="L384" s="170">
        <v>1</v>
      </c>
      <c r="W384" s="135"/>
      <c r="X384" s="135"/>
    </row>
    <row r="385" spans="1:24" x14ac:dyDescent="0.3">
      <c r="A385" s="6" t="s">
        <v>792</v>
      </c>
      <c r="B385" s="6" t="s">
        <v>3112</v>
      </c>
      <c r="C385" s="6" t="s">
        <v>24</v>
      </c>
      <c r="D385" s="6" t="s">
        <v>2841</v>
      </c>
      <c r="E385" s="6"/>
      <c r="F385" s="6" t="s">
        <v>3158</v>
      </c>
      <c r="G385" s="6" t="s">
        <v>864</v>
      </c>
      <c r="H385" s="6" t="s">
        <v>865</v>
      </c>
      <c r="I385" s="6">
        <v>1</v>
      </c>
      <c r="J385" s="6" t="s">
        <v>105</v>
      </c>
      <c r="K385" s="6" t="s">
        <v>4512</v>
      </c>
      <c r="L385" s="107">
        <v>1</v>
      </c>
      <c r="N385"/>
      <c r="W385" s="6"/>
      <c r="X385" s="6"/>
    </row>
    <row r="386" spans="1:24" s="8" customFormat="1" x14ac:dyDescent="0.3">
      <c r="A386" s="8" t="s">
        <v>2562</v>
      </c>
      <c r="B386" s="61"/>
      <c r="I386" s="29">
        <f>SUM(I375:I385)</f>
        <v>11</v>
      </c>
      <c r="L386" s="29">
        <f>SUM(L375:L385)</f>
        <v>11</v>
      </c>
      <c r="M386" s="62">
        <f>(L386/I386)</f>
        <v>1</v>
      </c>
      <c r="W386" s="6"/>
      <c r="X386" s="6"/>
    </row>
    <row r="387" spans="1:24" s="8" customFormat="1" x14ac:dyDescent="0.3">
      <c r="A387" s="108"/>
      <c r="B387" s="104"/>
      <c r="C387" s="104"/>
      <c r="D387" s="104"/>
      <c r="F387" s="104"/>
      <c r="G387" s="104"/>
      <c r="H387" s="104"/>
      <c r="I387" s="55"/>
      <c r="J387" s="109"/>
      <c r="K387" s="6"/>
      <c r="L387" s="55"/>
      <c r="M387" s="6"/>
      <c r="W387" s="6"/>
      <c r="X387" s="6"/>
    </row>
    <row r="388" spans="1:24" s="163" customFormat="1" x14ac:dyDescent="0.3">
      <c r="A388" s="135" t="s">
        <v>792</v>
      </c>
      <c r="B388" s="135" t="s">
        <v>3112</v>
      </c>
      <c r="C388" s="135" t="s">
        <v>1284</v>
      </c>
      <c r="D388" s="135" t="s">
        <v>2868</v>
      </c>
      <c r="E388" s="135"/>
      <c r="F388" s="135" t="s">
        <v>3169</v>
      </c>
      <c r="G388" s="135" t="s">
        <v>1287</v>
      </c>
      <c r="H388" s="135" t="s">
        <v>1288</v>
      </c>
      <c r="I388" s="180">
        <v>1</v>
      </c>
      <c r="J388" s="135" t="s">
        <v>105</v>
      </c>
      <c r="K388" s="135" t="s">
        <v>4508</v>
      </c>
      <c r="L388" s="180">
        <v>1</v>
      </c>
      <c r="M388" s="135"/>
      <c r="W388" s="135"/>
      <c r="X388" s="135"/>
    </row>
    <row r="389" spans="1:24" s="8" customFormat="1" x14ac:dyDescent="0.3">
      <c r="A389" s="6" t="s">
        <v>792</v>
      </c>
      <c r="B389" s="6" t="s">
        <v>3112</v>
      </c>
      <c r="C389" s="6" t="s">
        <v>1284</v>
      </c>
      <c r="D389" s="6" t="s">
        <v>3093</v>
      </c>
      <c r="E389" s="6"/>
      <c r="F389" s="6" t="s">
        <v>3171</v>
      </c>
      <c r="G389" s="6" t="s">
        <v>4526</v>
      </c>
      <c r="H389" s="6" t="s">
        <v>1286</v>
      </c>
      <c r="I389" s="150">
        <v>1</v>
      </c>
      <c r="J389" s="6" t="s">
        <v>105</v>
      </c>
      <c r="K389" s="6" t="s">
        <v>4511</v>
      </c>
      <c r="L389" s="150">
        <v>1</v>
      </c>
      <c r="M389" s="6"/>
      <c r="W389" s="6"/>
      <c r="X389" s="6"/>
    </row>
    <row r="390" spans="1:24" x14ac:dyDescent="0.3">
      <c r="A390" s="6" t="s">
        <v>792</v>
      </c>
      <c r="B390" s="6" t="s">
        <v>3112</v>
      </c>
      <c r="C390" s="6" t="s">
        <v>1284</v>
      </c>
      <c r="D390" s="6" t="s">
        <v>3172</v>
      </c>
      <c r="E390" s="6"/>
      <c r="F390" s="6" t="s">
        <v>3173</v>
      </c>
      <c r="G390" s="6" t="s">
        <v>1285</v>
      </c>
      <c r="H390" s="6" t="s">
        <v>1070</v>
      </c>
      <c r="I390" s="6">
        <v>1</v>
      </c>
      <c r="J390" s="6" t="s">
        <v>105</v>
      </c>
      <c r="K390" s="6" t="s">
        <v>4511</v>
      </c>
      <c r="L390" s="107">
        <v>1</v>
      </c>
      <c r="N390"/>
      <c r="W390" s="6"/>
      <c r="X390" s="6"/>
    </row>
    <row r="391" spans="1:24" x14ac:dyDescent="0.3">
      <c r="A391" s="6" t="s">
        <v>792</v>
      </c>
      <c r="B391" s="6" t="s">
        <v>3112</v>
      </c>
      <c r="C391" s="6" t="s">
        <v>1284</v>
      </c>
      <c r="D391" s="6" t="s">
        <v>3066</v>
      </c>
      <c r="E391" s="6"/>
      <c r="F391" s="6" t="s">
        <v>3163</v>
      </c>
      <c r="G391" s="6" t="s">
        <v>813</v>
      </c>
      <c r="H391" s="6" t="s">
        <v>814</v>
      </c>
      <c r="I391" s="6">
        <v>1</v>
      </c>
      <c r="J391" s="6" t="s">
        <v>105</v>
      </c>
      <c r="K391" s="6" t="s">
        <v>4511</v>
      </c>
      <c r="L391" s="107">
        <v>1</v>
      </c>
      <c r="N391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x14ac:dyDescent="0.3">
      <c r="A392" s="6" t="s">
        <v>792</v>
      </c>
      <c r="B392" s="6" t="s">
        <v>3112</v>
      </c>
      <c r="C392" s="6" t="s">
        <v>1284</v>
      </c>
      <c r="D392" s="6" t="s">
        <v>3164</v>
      </c>
      <c r="E392" s="6"/>
      <c r="F392" s="6" t="s">
        <v>3165</v>
      </c>
      <c r="G392" s="6" t="s">
        <v>804</v>
      </c>
      <c r="H392" s="6" t="s">
        <v>196</v>
      </c>
      <c r="I392" s="6">
        <v>1</v>
      </c>
      <c r="J392" s="6" t="s">
        <v>105</v>
      </c>
      <c r="K392" s="6" t="s">
        <v>4511</v>
      </c>
      <c r="L392" s="107">
        <v>1</v>
      </c>
      <c r="N392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x14ac:dyDescent="0.3">
      <c r="A393" s="6" t="s">
        <v>792</v>
      </c>
      <c r="B393" s="6" t="s">
        <v>3112</v>
      </c>
      <c r="C393" s="6" t="s">
        <v>1284</v>
      </c>
      <c r="D393" s="6" t="s">
        <v>3054</v>
      </c>
      <c r="E393" s="6"/>
      <c r="F393" s="6" t="s">
        <v>3168</v>
      </c>
      <c r="G393" s="6" t="s">
        <v>1251</v>
      </c>
      <c r="H393" s="6" t="s">
        <v>1252</v>
      </c>
      <c r="I393" s="6">
        <v>1</v>
      </c>
      <c r="J393" s="6" t="s">
        <v>105</v>
      </c>
      <c r="K393" s="6" t="s">
        <v>4511</v>
      </c>
      <c r="L393" s="107">
        <v>1</v>
      </c>
      <c r="N393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s="138" customFormat="1" x14ac:dyDescent="0.3">
      <c r="A394" s="135" t="s">
        <v>792</v>
      </c>
      <c r="B394" s="135" t="s">
        <v>3112</v>
      </c>
      <c r="C394" s="135" t="s">
        <v>1284</v>
      </c>
      <c r="D394" s="135" t="s">
        <v>2951</v>
      </c>
      <c r="E394" s="135"/>
      <c r="F394" s="135" t="s">
        <v>3170</v>
      </c>
      <c r="G394" s="135" t="s">
        <v>1289</v>
      </c>
      <c r="H394" s="135" t="s">
        <v>1290</v>
      </c>
      <c r="I394" s="135">
        <v>1</v>
      </c>
      <c r="J394" s="135" t="s">
        <v>105</v>
      </c>
      <c r="K394" s="135" t="s">
        <v>4508</v>
      </c>
      <c r="L394" s="170">
        <v>1</v>
      </c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</row>
    <row r="395" spans="1:24" s="6" customFormat="1" x14ac:dyDescent="0.3">
      <c r="A395" s="8" t="s">
        <v>2562</v>
      </c>
      <c r="B395" s="61"/>
      <c r="C395" s="8"/>
      <c r="D395" s="8"/>
      <c r="F395" s="8"/>
      <c r="G395" s="8"/>
      <c r="H395" s="8"/>
      <c r="I395" s="29">
        <f>SUM(I388:I394)</f>
        <v>7</v>
      </c>
      <c r="J395" s="8"/>
      <c r="K395" s="8"/>
      <c r="L395" s="29">
        <f>SUM(L388:L394)</f>
        <v>7</v>
      </c>
      <c r="M395" s="62">
        <f>(L395/I395)</f>
        <v>1</v>
      </c>
    </row>
    <row r="396" spans="1:24" s="6" customFormat="1" x14ac:dyDescent="0.3">
      <c r="A396" s="8" t="s">
        <v>2563</v>
      </c>
      <c r="B396" s="61"/>
      <c r="C396" s="8"/>
      <c r="D396" s="8"/>
      <c r="F396" s="8"/>
      <c r="G396" s="8"/>
      <c r="H396" s="8"/>
      <c r="I396" s="29">
        <f>SUM(I337+I357+I373+I386+I395)</f>
        <v>57</v>
      </c>
      <c r="J396" s="8"/>
      <c r="K396" s="8"/>
      <c r="L396" s="29">
        <f>SUM(L337+L357+L373+L386+L395)</f>
        <v>51</v>
      </c>
      <c r="M396" s="62">
        <f>(L396/I396)</f>
        <v>0.89473684210526316</v>
      </c>
    </row>
    <row r="397" spans="1:24" s="6" customFormat="1" x14ac:dyDescent="0.3">
      <c r="A397" s="108"/>
      <c r="B397" s="104"/>
      <c r="C397" s="104"/>
      <c r="D397" s="104"/>
      <c r="F397" s="104"/>
      <c r="G397" s="104"/>
      <c r="H397" s="104"/>
      <c r="I397" s="55"/>
      <c r="J397" s="109"/>
      <c r="L397" s="55"/>
    </row>
    <row r="398" spans="1:24" s="6" customFormat="1" x14ac:dyDescent="0.3">
      <c r="A398" s="6" t="s">
        <v>792</v>
      </c>
      <c r="B398" s="6" t="s">
        <v>3174</v>
      </c>
      <c r="C398" s="6" t="s">
        <v>2647</v>
      </c>
      <c r="D398" s="6" t="s">
        <v>2855</v>
      </c>
      <c r="F398" s="6" t="s">
        <v>3176</v>
      </c>
      <c r="G398" s="6" t="s">
        <v>3177</v>
      </c>
      <c r="H398" s="6" t="s">
        <v>160</v>
      </c>
      <c r="I398" s="6">
        <v>1</v>
      </c>
      <c r="J398" s="6" t="s">
        <v>105</v>
      </c>
      <c r="K398" s="6" t="s">
        <v>4507</v>
      </c>
      <c r="L398" s="150">
        <v>1</v>
      </c>
    </row>
    <row r="399" spans="1:24" s="132" customFormat="1" x14ac:dyDescent="0.3">
      <c r="A399" s="132" t="s">
        <v>792</v>
      </c>
      <c r="B399" s="132" t="s">
        <v>3174</v>
      </c>
      <c r="C399" s="132" t="s">
        <v>2647</v>
      </c>
      <c r="D399" s="132" t="s">
        <v>4074</v>
      </c>
      <c r="F399" s="132" t="s">
        <v>4235</v>
      </c>
      <c r="G399" s="132" t="s">
        <v>4236</v>
      </c>
      <c r="H399" s="132" t="s">
        <v>4237</v>
      </c>
      <c r="I399" s="132">
        <v>1</v>
      </c>
      <c r="J399" s="132" t="s">
        <v>121</v>
      </c>
      <c r="K399" s="132" t="s">
        <v>4508</v>
      </c>
      <c r="L399" s="182">
        <v>0</v>
      </c>
    </row>
    <row r="400" spans="1:24" s="132" customFormat="1" x14ac:dyDescent="0.3">
      <c r="A400" s="132" t="s">
        <v>792</v>
      </c>
      <c r="B400" s="132" t="s">
        <v>3174</v>
      </c>
      <c r="C400" s="132" t="s">
        <v>2647</v>
      </c>
      <c r="D400" s="132" t="s">
        <v>3734</v>
      </c>
      <c r="F400" s="132" t="s">
        <v>3884</v>
      </c>
      <c r="G400" s="132" t="s">
        <v>112</v>
      </c>
      <c r="H400" s="132" t="s">
        <v>365</v>
      </c>
      <c r="I400" s="132">
        <v>1</v>
      </c>
      <c r="J400" s="132" t="s">
        <v>121</v>
      </c>
      <c r="K400" s="132" t="s">
        <v>4508</v>
      </c>
      <c r="L400" s="182">
        <v>0</v>
      </c>
    </row>
    <row r="401" spans="1:24" s="132" customFormat="1" x14ac:dyDescent="0.3">
      <c r="A401" s="132" t="s">
        <v>792</v>
      </c>
      <c r="B401" s="132" t="s">
        <v>3174</v>
      </c>
      <c r="C401" s="132" t="s">
        <v>2647</v>
      </c>
      <c r="D401" s="132" t="s">
        <v>2855</v>
      </c>
      <c r="F401" s="132" t="s">
        <v>3907</v>
      </c>
      <c r="G401" s="132" t="s">
        <v>3908</v>
      </c>
      <c r="H401" s="132" t="s">
        <v>3909</v>
      </c>
      <c r="I401" s="132">
        <v>1</v>
      </c>
      <c r="J401" s="132" t="s">
        <v>121</v>
      </c>
      <c r="K401" s="132" t="s">
        <v>4508</v>
      </c>
      <c r="L401" s="182">
        <v>0</v>
      </c>
    </row>
    <row r="402" spans="1:24" s="132" customFormat="1" x14ac:dyDescent="0.3">
      <c r="A402" s="132" t="s">
        <v>792</v>
      </c>
      <c r="B402" s="132" t="s">
        <v>3174</v>
      </c>
      <c r="C402" s="132" t="s">
        <v>2647</v>
      </c>
      <c r="D402" s="132" t="s">
        <v>3734</v>
      </c>
      <c r="F402" s="132" t="s">
        <v>3882</v>
      </c>
      <c r="G402" s="132" t="s">
        <v>3883</v>
      </c>
      <c r="H402" s="132" t="s">
        <v>547</v>
      </c>
      <c r="I402" s="132">
        <v>1</v>
      </c>
      <c r="J402" s="132" t="s">
        <v>121</v>
      </c>
      <c r="K402" s="132" t="s">
        <v>4508</v>
      </c>
      <c r="L402" s="182">
        <v>1</v>
      </c>
    </row>
    <row r="403" spans="1:24" s="135" customFormat="1" x14ac:dyDescent="0.3">
      <c r="A403" s="135" t="s">
        <v>792</v>
      </c>
      <c r="B403" s="135" t="s">
        <v>3174</v>
      </c>
      <c r="C403" s="135" t="s">
        <v>2647</v>
      </c>
      <c r="D403" s="135" t="s">
        <v>2893</v>
      </c>
      <c r="F403" s="135" t="s">
        <v>3896</v>
      </c>
      <c r="G403" s="135" t="s">
        <v>3897</v>
      </c>
      <c r="H403" s="135" t="s">
        <v>3898</v>
      </c>
      <c r="I403" s="135">
        <v>1</v>
      </c>
      <c r="J403" s="135" t="s">
        <v>105</v>
      </c>
      <c r="K403" s="135" t="s">
        <v>4508</v>
      </c>
      <c r="L403" s="180">
        <v>0</v>
      </c>
    </row>
    <row r="404" spans="1:24" s="132" customFormat="1" x14ac:dyDescent="0.3">
      <c r="A404" s="132" t="s">
        <v>792</v>
      </c>
      <c r="B404" s="132" t="s">
        <v>3174</v>
      </c>
      <c r="C404" s="132" t="s">
        <v>2647</v>
      </c>
      <c r="D404" s="132" t="s">
        <v>3927</v>
      </c>
      <c r="F404" s="132" t="s">
        <v>4238</v>
      </c>
      <c r="G404" s="132" t="s">
        <v>4239</v>
      </c>
      <c r="H404" s="132" t="s">
        <v>4240</v>
      </c>
      <c r="I404" s="132">
        <v>1</v>
      </c>
      <c r="J404" s="132" t="s">
        <v>121</v>
      </c>
      <c r="K404" s="132" t="s">
        <v>4508</v>
      </c>
      <c r="L404" s="182">
        <v>1</v>
      </c>
    </row>
    <row r="405" spans="1:24" s="138" customFormat="1" x14ac:dyDescent="0.3">
      <c r="A405" s="135" t="s">
        <v>792</v>
      </c>
      <c r="B405" s="135" t="s">
        <v>3174</v>
      </c>
      <c r="C405" s="135" t="s">
        <v>2647</v>
      </c>
      <c r="D405" s="135" t="s">
        <v>3927</v>
      </c>
      <c r="E405" s="135"/>
      <c r="F405" s="135" t="s">
        <v>4241</v>
      </c>
      <c r="G405" s="135" t="s">
        <v>4242</v>
      </c>
      <c r="H405" s="135" t="s">
        <v>1454</v>
      </c>
      <c r="I405" s="135">
        <v>1</v>
      </c>
      <c r="J405" s="135" t="s">
        <v>105</v>
      </c>
      <c r="K405" s="135" t="s">
        <v>4508</v>
      </c>
      <c r="L405" s="186">
        <v>0</v>
      </c>
      <c r="W405" s="135"/>
      <c r="X405" s="135"/>
    </row>
    <row r="406" spans="1:24" s="123" customFormat="1" x14ac:dyDescent="0.3">
      <c r="A406" s="132" t="s">
        <v>792</v>
      </c>
      <c r="B406" s="132" t="s">
        <v>3174</v>
      </c>
      <c r="C406" s="132" t="s">
        <v>2647</v>
      </c>
      <c r="D406" s="132" t="s">
        <v>4074</v>
      </c>
      <c r="E406" s="132"/>
      <c r="F406" s="132" t="s">
        <v>4289</v>
      </c>
      <c r="G406" s="132" t="s">
        <v>4290</v>
      </c>
      <c r="H406" s="132" t="s">
        <v>4291</v>
      </c>
      <c r="I406" s="132">
        <v>1</v>
      </c>
      <c r="J406" s="132" t="s">
        <v>121</v>
      </c>
      <c r="K406" s="132" t="s">
        <v>4508</v>
      </c>
      <c r="L406" s="185">
        <v>0</v>
      </c>
      <c r="W406" s="132"/>
      <c r="X406" s="132"/>
    </row>
    <row r="407" spans="1:24" s="6" customFormat="1" x14ac:dyDescent="0.3">
      <c r="A407" s="8" t="s">
        <v>2562</v>
      </c>
      <c r="B407" s="61"/>
      <c r="C407" s="8"/>
      <c r="D407" s="8"/>
      <c r="F407" s="8"/>
      <c r="G407" s="8"/>
      <c r="H407" s="8"/>
      <c r="I407" s="29">
        <f>SUM(I398:I406)</f>
        <v>9</v>
      </c>
      <c r="J407" s="8"/>
      <c r="K407" s="8"/>
      <c r="L407" s="29">
        <f>SUM(L398:L406)</f>
        <v>3</v>
      </c>
      <c r="M407" s="62">
        <f>(L407/I407)</f>
        <v>0.33333333333333331</v>
      </c>
    </row>
    <row r="408" spans="1:24" s="6" customFormat="1" x14ac:dyDescent="0.3">
      <c r="A408" s="108"/>
      <c r="B408" s="104"/>
      <c r="C408" s="104"/>
      <c r="D408" s="104"/>
      <c r="F408" s="104"/>
      <c r="G408" s="104"/>
      <c r="H408" s="104"/>
      <c r="I408" s="55"/>
      <c r="J408" s="109"/>
      <c r="L408" s="55"/>
    </row>
    <row r="409" spans="1:24" s="132" customFormat="1" x14ac:dyDescent="0.3">
      <c r="A409" s="132" t="s">
        <v>792</v>
      </c>
      <c r="B409" s="132" t="s">
        <v>3174</v>
      </c>
      <c r="C409" s="132" t="s">
        <v>27</v>
      </c>
      <c r="D409" s="132" t="s">
        <v>4074</v>
      </c>
      <c r="F409" s="132" t="s">
        <v>4086</v>
      </c>
      <c r="G409" s="132" t="s">
        <v>1167</v>
      </c>
      <c r="H409" s="132" t="s">
        <v>611</v>
      </c>
      <c r="I409" s="182">
        <v>1</v>
      </c>
      <c r="J409" s="132" t="s">
        <v>121</v>
      </c>
      <c r="K409" s="132" t="s">
        <v>4508</v>
      </c>
      <c r="L409" s="182">
        <v>0</v>
      </c>
    </row>
    <row r="410" spans="1:24" s="135" customFormat="1" x14ac:dyDescent="0.3">
      <c r="A410" s="135" t="s">
        <v>792</v>
      </c>
      <c r="B410" s="135" t="s">
        <v>3174</v>
      </c>
      <c r="C410" s="135" t="s">
        <v>27</v>
      </c>
      <c r="D410" s="135" t="s">
        <v>4336</v>
      </c>
      <c r="F410" s="135" t="s">
        <v>4375</v>
      </c>
      <c r="G410" s="135" t="s">
        <v>4376</v>
      </c>
      <c r="H410" s="135" t="s">
        <v>323</v>
      </c>
      <c r="I410" s="180">
        <v>1</v>
      </c>
      <c r="J410" s="135" t="s">
        <v>105</v>
      </c>
      <c r="K410" s="135" t="s">
        <v>4508</v>
      </c>
      <c r="L410" s="180">
        <v>1</v>
      </c>
    </row>
    <row r="411" spans="1:24" s="6" customFormat="1" x14ac:dyDescent="0.3">
      <c r="A411" s="6" t="s">
        <v>792</v>
      </c>
      <c r="B411" s="6" t="s">
        <v>3174</v>
      </c>
      <c r="C411" s="6" t="s">
        <v>27</v>
      </c>
      <c r="D411" s="6" t="s">
        <v>2923</v>
      </c>
      <c r="F411" s="6" t="s">
        <v>3179</v>
      </c>
      <c r="G411" s="6" t="s">
        <v>912</v>
      </c>
      <c r="H411" s="6" t="s">
        <v>481</v>
      </c>
      <c r="I411" s="150">
        <v>1</v>
      </c>
      <c r="J411" s="6" t="s">
        <v>105</v>
      </c>
      <c r="K411" s="6" t="s">
        <v>4511</v>
      </c>
      <c r="L411" s="150">
        <v>1</v>
      </c>
    </row>
    <row r="412" spans="1:24" x14ac:dyDescent="0.3">
      <c r="A412" s="6" t="s">
        <v>792</v>
      </c>
      <c r="B412" s="6" t="s">
        <v>3174</v>
      </c>
      <c r="C412" s="6" t="s">
        <v>27</v>
      </c>
      <c r="D412" s="6" t="s">
        <v>3062</v>
      </c>
      <c r="E412" s="6"/>
      <c r="F412" s="6" t="s">
        <v>3181</v>
      </c>
      <c r="G412" s="6" t="s">
        <v>890</v>
      </c>
      <c r="H412" s="6" t="s">
        <v>891</v>
      </c>
      <c r="I412" s="6">
        <v>1</v>
      </c>
      <c r="J412" s="6" t="s">
        <v>105</v>
      </c>
      <c r="K412" s="6" t="s">
        <v>4511</v>
      </c>
      <c r="L412" s="107">
        <v>1</v>
      </c>
      <c r="N412"/>
      <c r="W412" s="6"/>
      <c r="X412" s="6"/>
    </row>
    <row r="413" spans="1:24" x14ac:dyDescent="0.3">
      <c r="A413" s="6" t="s">
        <v>792</v>
      </c>
      <c r="B413" s="6" t="s">
        <v>3174</v>
      </c>
      <c r="C413" s="6" t="s">
        <v>27</v>
      </c>
      <c r="D413" s="6" t="s">
        <v>3129</v>
      </c>
      <c r="E413" s="6"/>
      <c r="F413" s="6" t="s">
        <v>3180</v>
      </c>
      <c r="G413" s="6" t="s">
        <v>885</v>
      </c>
      <c r="H413" s="6" t="s">
        <v>376</v>
      </c>
      <c r="I413" s="6">
        <v>1</v>
      </c>
      <c r="J413" s="6" t="s">
        <v>105</v>
      </c>
      <c r="K413" s="6" t="s">
        <v>4511</v>
      </c>
      <c r="L413" s="107">
        <v>1</v>
      </c>
      <c r="N413"/>
      <c r="W413" s="6"/>
      <c r="X413" s="6"/>
    </row>
    <row r="414" spans="1:24" x14ac:dyDescent="0.3">
      <c r="A414" s="6" t="s">
        <v>792</v>
      </c>
      <c r="B414" s="6" t="s">
        <v>3174</v>
      </c>
      <c r="C414" s="6" t="s">
        <v>27</v>
      </c>
      <c r="D414" s="6" t="s">
        <v>3140</v>
      </c>
      <c r="E414" s="6"/>
      <c r="F414" s="6" t="s">
        <v>2864</v>
      </c>
      <c r="G414" s="6" t="s">
        <v>165</v>
      </c>
      <c r="H414" s="6" t="s">
        <v>166</v>
      </c>
      <c r="I414" s="6">
        <v>1</v>
      </c>
      <c r="J414" s="6" t="s">
        <v>105</v>
      </c>
      <c r="K414" s="6" t="s">
        <v>4511</v>
      </c>
      <c r="L414" s="107">
        <v>1</v>
      </c>
      <c r="N414"/>
      <c r="W414" s="6"/>
      <c r="X414" s="6"/>
    </row>
    <row r="415" spans="1:24" s="138" customFormat="1" x14ac:dyDescent="0.3">
      <c r="A415" s="135" t="s">
        <v>792</v>
      </c>
      <c r="B415" s="135" t="s">
        <v>3174</v>
      </c>
      <c r="C415" s="135" t="s">
        <v>27</v>
      </c>
      <c r="D415" s="135" t="s">
        <v>2855</v>
      </c>
      <c r="E415" s="135"/>
      <c r="F415" s="135" t="s">
        <v>907</v>
      </c>
      <c r="G415" s="135" t="s">
        <v>908</v>
      </c>
      <c r="H415" s="135" t="s">
        <v>909</v>
      </c>
      <c r="I415" s="135">
        <v>1</v>
      </c>
      <c r="J415" s="135" t="s">
        <v>105</v>
      </c>
      <c r="K415" s="135" t="s">
        <v>4508</v>
      </c>
      <c r="L415" s="170">
        <v>1</v>
      </c>
      <c r="W415" s="135"/>
      <c r="X415" s="135"/>
    </row>
    <row r="416" spans="1:24" s="123" customFormat="1" x14ac:dyDescent="0.3">
      <c r="A416" s="132" t="s">
        <v>792</v>
      </c>
      <c r="B416" s="132" t="s">
        <v>3174</v>
      </c>
      <c r="C416" s="132" t="s">
        <v>27</v>
      </c>
      <c r="D416" s="132" t="s">
        <v>4336</v>
      </c>
      <c r="E416" s="132"/>
      <c r="F416" s="132" t="s">
        <v>4373</v>
      </c>
      <c r="G416" s="132" t="s">
        <v>4374</v>
      </c>
      <c r="H416" s="132" t="s">
        <v>192</v>
      </c>
      <c r="I416" s="132">
        <v>1</v>
      </c>
      <c r="J416" s="132" t="s">
        <v>121</v>
      </c>
      <c r="K416" s="132" t="s">
        <v>4508</v>
      </c>
      <c r="L416" s="169">
        <v>0</v>
      </c>
      <c r="W416" s="132"/>
      <c r="X416" s="132"/>
    </row>
    <row r="417" spans="1:24" s="138" customFormat="1" x14ac:dyDescent="0.3">
      <c r="A417" s="135" t="s">
        <v>792</v>
      </c>
      <c r="B417" s="135" t="s">
        <v>3174</v>
      </c>
      <c r="C417" s="135" t="s">
        <v>27</v>
      </c>
      <c r="D417" s="135" t="s">
        <v>3927</v>
      </c>
      <c r="E417" s="135"/>
      <c r="F417" s="135" t="s">
        <v>214</v>
      </c>
      <c r="G417" s="135" t="s">
        <v>215</v>
      </c>
      <c r="H417" s="135" t="s">
        <v>216</v>
      </c>
      <c r="I417" s="135">
        <v>1</v>
      </c>
      <c r="J417" s="135" t="s">
        <v>105</v>
      </c>
      <c r="K417" s="135" t="s">
        <v>4508</v>
      </c>
      <c r="L417" s="170">
        <v>1</v>
      </c>
      <c r="W417" s="135"/>
      <c r="X417" s="135"/>
    </row>
    <row r="418" spans="1:24" s="138" customFormat="1" x14ac:dyDescent="0.3">
      <c r="A418" s="135" t="s">
        <v>792</v>
      </c>
      <c r="B418" s="135" t="s">
        <v>3174</v>
      </c>
      <c r="C418" s="135" t="s">
        <v>27</v>
      </c>
      <c r="D418" s="135" t="s">
        <v>2855</v>
      </c>
      <c r="E418" s="135"/>
      <c r="F418" s="135" t="s">
        <v>898</v>
      </c>
      <c r="G418" s="135" t="s">
        <v>136</v>
      </c>
      <c r="H418" s="135" t="s">
        <v>194</v>
      </c>
      <c r="I418" s="135">
        <v>1</v>
      </c>
      <c r="J418" s="135" t="s">
        <v>105</v>
      </c>
      <c r="K418" s="135" t="s">
        <v>4508</v>
      </c>
      <c r="L418" s="170">
        <v>1</v>
      </c>
      <c r="W418" s="135"/>
      <c r="X418" s="135"/>
    </row>
    <row r="419" spans="1:24" x14ac:dyDescent="0.3">
      <c r="A419" s="6" t="s">
        <v>792</v>
      </c>
      <c r="B419" s="6" t="s">
        <v>3174</v>
      </c>
      <c r="C419" s="6" t="s">
        <v>27</v>
      </c>
      <c r="D419" s="6" t="s">
        <v>2907</v>
      </c>
      <c r="E419" s="6"/>
      <c r="F419" s="6" t="s">
        <v>900</v>
      </c>
      <c r="G419" s="6" t="s">
        <v>901</v>
      </c>
      <c r="H419" s="6" t="s">
        <v>382</v>
      </c>
      <c r="I419" s="6">
        <v>1</v>
      </c>
      <c r="J419" s="6" t="s">
        <v>105</v>
      </c>
      <c r="K419" s="6" t="s">
        <v>4510</v>
      </c>
      <c r="L419" s="107">
        <v>1</v>
      </c>
      <c r="N419"/>
      <c r="W419" s="6"/>
      <c r="X419" s="6"/>
    </row>
    <row r="420" spans="1:24" s="138" customFormat="1" x14ac:dyDescent="0.3">
      <c r="A420" s="135" t="s">
        <v>792</v>
      </c>
      <c r="B420" s="135" t="s">
        <v>3174</v>
      </c>
      <c r="C420" s="135" t="s">
        <v>27</v>
      </c>
      <c r="D420" s="135" t="s">
        <v>2856</v>
      </c>
      <c r="E420" s="135"/>
      <c r="F420" s="135" t="s">
        <v>919</v>
      </c>
      <c r="G420" s="135" t="s">
        <v>920</v>
      </c>
      <c r="H420" s="135" t="s">
        <v>447</v>
      </c>
      <c r="I420" s="135">
        <v>1</v>
      </c>
      <c r="J420" s="135" t="s">
        <v>105</v>
      </c>
      <c r="K420" s="135" t="s">
        <v>4508</v>
      </c>
      <c r="L420" s="170">
        <v>1</v>
      </c>
      <c r="W420" s="135"/>
      <c r="X420" s="135"/>
    </row>
    <row r="421" spans="1:24" x14ac:dyDescent="0.3">
      <c r="A421" s="6" t="s">
        <v>792</v>
      </c>
      <c r="B421" s="6" t="s">
        <v>3174</v>
      </c>
      <c r="C421" s="6" t="s">
        <v>27</v>
      </c>
      <c r="D421" s="6" t="s">
        <v>2949</v>
      </c>
      <c r="E421" s="6"/>
      <c r="F421" s="6" t="s">
        <v>3184</v>
      </c>
      <c r="G421" s="6" t="s">
        <v>910</v>
      </c>
      <c r="H421" s="6" t="s">
        <v>911</v>
      </c>
      <c r="I421" s="6">
        <v>1</v>
      </c>
      <c r="J421" s="6" t="s">
        <v>105</v>
      </c>
      <c r="K421" s="6" t="s">
        <v>4510</v>
      </c>
      <c r="L421" s="107">
        <v>1</v>
      </c>
      <c r="N421"/>
      <c r="W421" s="6"/>
      <c r="X421" s="6"/>
    </row>
    <row r="422" spans="1:24" x14ac:dyDescent="0.3">
      <c r="A422" s="6" t="s">
        <v>792</v>
      </c>
      <c r="B422" s="6" t="s">
        <v>3174</v>
      </c>
      <c r="C422" s="6" t="s">
        <v>27</v>
      </c>
      <c r="D422" s="6" t="s">
        <v>2962</v>
      </c>
      <c r="E422" s="6"/>
      <c r="F422" s="6" t="s">
        <v>895</v>
      </c>
      <c r="G422" s="6" t="s">
        <v>896</v>
      </c>
      <c r="H422" s="6" t="s">
        <v>897</v>
      </c>
      <c r="I422" s="6">
        <v>1</v>
      </c>
      <c r="J422" s="6" t="s">
        <v>105</v>
      </c>
      <c r="K422" s="6" t="s">
        <v>4510</v>
      </c>
      <c r="L422" s="107">
        <v>1</v>
      </c>
      <c r="N422"/>
      <c r="W422" s="6"/>
      <c r="X422" s="6"/>
    </row>
    <row r="423" spans="1:24" s="138" customFormat="1" x14ac:dyDescent="0.3">
      <c r="A423" s="135" t="s">
        <v>792</v>
      </c>
      <c r="B423" s="135" t="s">
        <v>3174</v>
      </c>
      <c r="C423" s="135" t="s">
        <v>27</v>
      </c>
      <c r="D423" s="135" t="s">
        <v>3734</v>
      </c>
      <c r="E423" s="135"/>
      <c r="F423" s="135" t="s">
        <v>3793</v>
      </c>
      <c r="G423" s="135" t="s">
        <v>3794</v>
      </c>
      <c r="H423" s="135" t="s">
        <v>529</v>
      </c>
      <c r="I423" s="135">
        <v>1</v>
      </c>
      <c r="J423" s="135" t="s">
        <v>105</v>
      </c>
      <c r="K423" s="135" t="s">
        <v>4508</v>
      </c>
      <c r="L423" s="170">
        <v>1</v>
      </c>
      <c r="W423" s="135"/>
      <c r="X423" s="135"/>
    </row>
    <row r="424" spans="1:24" s="138" customFormat="1" x14ac:dyDescent="0.3">
      <c r="A424" s="135" t="s">
        <v>792</v>
      </c>
      <c r="B424" s="135" t="s">
        <v>3174</v>
      </c>
      <c r="C424" s="135" t="s">
        <v>27</v>
      </c>
      <c r="D424" s="135" t="s">
        <v>2837</v>
      </c>
      <c r="E424" s="135"/>
      <c r="F424" s="135" t="s">
        <v>903</v>
      </c>
      <c r="G424" s="135" t="s">
        <v>904</v>
      </c>
      <c r="H424" s="135" t="s">
        <v>126</v>
      </c>
      <c r="I424" s="135">
        <v>1</v>
      </c>
      <c r="J424" s="135" t="s">
        <v>105</v>
      </c>
      <c r="K424" s="135" t="s">
        <v>4508</v>
      </c>
      <c r="L424" s="170">
        <v>1</v>
      </c>
      <c r="W424" s="135"/>
      <c r="X424" s="135"/>
    </row>
    <row r="425" spans="1:24" s="138" customFormat="1" x14ac:dyDescent="0.3">
      <c r="A425" s="135" t="s">
        <v>792</v>
      </c>
      <c r="B425" s="135" t="s">
        <v>3174</v>
      </c>
      <c r="C425" s="135" t="s">
        <v>27</v>
      </c>
      <c r="D425" s="135" t="s">
        <v>2861</v>
      </c>
      <c r="E425" s="135"/>
      <c r="F425" s="135" t="s">
        <v>892</v>
      </c>
      <c r="G425" s="135" t="s">
        <v>893</v>
      </c>
      <c r="H425" s="135" t="s">
        <v>894</v>
      </c>
      <c r="I425" s="135">
        <v>1</v>
      </c>
      <c r="J425" s="135" t="s">
        <v>105</v>
      </c>
      <c r="K425" s="135" t="s">
        <v>4508</v>
      </c>
      <c r="L425" s="170">
        <v>1</v>
      </c>
      <c r="W425" s="135"/>
      <c r="X425" s="135"/>
    </row>
    <row r="426" spans="1:24" x14ac:dyDescent="0.3">
      <c r="A426" s="6" t="s">
        <v>792</v>
      </c>
      <c r="B426" s="6" t="s">
        <v>3174</v>
      </c>
      <c r="C426" s="6" t="s">
        <v>27</v>
      </c>
      <c r="D426" s="6" t="s">
        <v>2838</v>
      </c>
      <c r="E426" s="6"/>
      <c r="F426" s="6" t="s">
        <v>3183</v>
      </c>
      <c r="G426" s="6" t="s">
        <v>929</v>
      </c>
      <c r="H426" s="6" t="s">
        <v>930</v>
      </c>
      <c r="I426" s="6">
        <v>1</v>
      </c>
      <c r="J426" s="6" t="s">
        <v>105</v>
      </c>
      <c r="K426" s="6" t="s">
        <v>4512</v>
      </c>
      <c r="L426" s="107">
        <v>1</v>
      </c>
      <c r="N426"/>
      <c r="W426" s="6"/>
      <c r="X426" s="6"/>
    </row>
    <row r="427" spans="1:24" s="138" customFormat="1" x14ac:dyDescent="0.3">
      <c r="A427" s="135" t="s">
        <v>792</v>
      </c>
      <c r="B427" s="135" t="s">
        <v>3174</v>
      </c>
      <c r="C427" s="135" t="s">
        <v>27</v>
      </c>
      <c r="D427" s="135" t="s">
        <v>3927</v>
      </c>
      <c r="E427" s="135"/>
      <c r="F427" s="135" t="s">
        <v>4085</v>
      </c>
      <c r="G427" s="135" t="s">
        <v>1085</v>
      </c>
      <c r="H427" s="135" t="s">
        <v>711</v>
      </c>
      <c r="I427" s="135">
        <v>1</v>
      </c>
      <c r="J427" s="135" t="s">
        <v>105</v>
      </c>
      <c r="K427" s="135" t="s">
        <v>4508</v>
      </c>
      <c r="L427" s="170">
        <v>1</v>
      </c>
      <c r="W427" s="135"/>
      <c r="X427" s="135"/>
    </row>
    <row r="428" spans="1:24" s="138" customFormat="1" x14ac:dyDescent="0.3">
      <c r="A428" s="135" t="s">
        <v>792</v>
      </c>
      <c r="B428" s="135" t="s">
        <v>3174</v>
      </c>
      <c r="C428" s="135" t="s">
        <v>27</v>
      </c>
      <c r="D428" s="135" t="s">
        <v>4336</v>
      </c>
      <c r="E428" s="135"/>
      <c r="F428" s="135" t="s">
        <v>4377</v>
      </c>
      <c r="G428" s="135" t="s">
        <v>4378</v>
      </c>
      <c r="H428" s="135" t="s">
        <v>4379</v>
      </c>
      <c r="I428" s="135">
        <v>1</v>
      </c>
      <c r="J428" s="135" t="s">
        <v>105</v>
      </c>
      <c r="K428" s="135" t="s">
        <v>4508</v>
      </c>
      <c r="L428" s="170">
        <v>1</v>
      </c>
      <c r="W428" s="135"/>
      <c r="X428" s="135"/>
    </row>
    <row r="429" spans="1:24" s="138" customFormat="1" x14ac:dyDescent="0.3">
      <c r="A429" s="135" t="s">
        <v>792</v>
      </c>
      <c r="B429" s="135" t="s">
        <v>3174</v>
      </c>
      <c r="C429" s="135" t="s">
        <v>27</v>
      </c>
      <c r="D429" s="135" t="s">
        <v>2856</v>
      </c>
      <c r="E429" s="135"/>
      <c r="F429" s="135" t="s">
        <v>921</v>
      </c>
      <c r="G429" s="135" t="s">
        <v>922</v>
      </c>
      <c r="H429" s="135" t="s">
        <v>923</v>
      </c>
      <c r="I429" s="135">
        <v>1</v>
      </c>
      <c r="J429" s="135" t="s">
        <v>105</v>
      </c>
      <c r="K429" s="135" t="s">
        <v>4508</v>
      </c>
      <c r="L429" s="170">
        <v>1</v>
      </c>
      <c r="W429" s="135"/>
      <c r="X429" s="135"/>
    </row>
    <row r="430" spans="1:24" s="138" customFormat="1" x14ac:dyDescent="0.3">
      <c r="A430" s="135" t="s">
        <v>792</v>
      </c>
      <c r="B430" s="135" t="s">
        <v>3174</v>
      </c>
      <c r="C430" s="135" t="s">
        <v>27</v>
      </c>
      <c r="D430" s="135" t="s">
        <v>2856</v>
      </c>
      <c r="E430" s="135"/>
      <c r="F430" s="135" t="s">
        <v>934</v>
      </c>
      <c r="G430" s="135" t="s">
        <v>935</v>
      </c>
      <c r="H430" s="135" t="s">
        <v>936</v>
      </c>
      <c r="I430" s="135">
        <v>1</v>
      </c>
      <c r="J430" s="135" t="s">
        <v>105</v>
      </c>
      <c r="K430" s="135" t="s">
        <v>4508</v>
      </c>
      <c r="L430" s="170">
        <v>1</v>
      </c>
      <c r="W430" s="135"/>
      <c r="X430" s="135"/>
    </row>
    <row r="431" spans="1:24" x14ac:dyDescent="0.3">
      <c r="A431" s="6" t="s">
        <v>792</v>
      </c>
      <c r="B431" s="6" t="s">
        <v>3174</v>
      </c>
      <c r="C431" s="6" t="s">
        <v>27</v>
      </c>
      <c r="D431" s="6" t="s">
        <v>3132</v>
      </c>
      <c r="E431" s="6"/>
      <c r="F431" s="6" t="s">
        <v>3182</v>
      </c>
      <c r="G431" s="6" t="s">
        <v>195</v>
      </c>
      <c r="H431" s="6" t="s">
        <v>899</v>
      </c>
      <c r="I431" s="6">
        <v>1</v>
      </c>
      <c r="J431" s="6" t="s">
        <v>105</v>
      </c>
      <c r="K431" s="6" t="s">
        <v>4510</v>
      </c>
      <c r="L431" s="107">
        <v>1</v>
      </c>
      <c r="N431"/>
      <c r="W431" s="6"/>
      <c r="X431" s="6"/>
    </row>
    <row r="432" spans="1:24" x14ac:dyDescent="0.3">
      <c r="A432" s="6" t="s">
        <v>792</v>
      </c>
      <c r="B432" s="6" t="s">
        <v>3174</v>
      </c>
      <c r="C432" s="6" t="s">
        <v>27</v>
      </c>
      <c r="D432" s="6" t="s">
        <v>2907</v>
      </c>
      <c r="E432" s="6"/>
      <c r="F432" s="6" t="s">
        <v>924</v>
      </c>
      <c r="G432" s="6" t="s">
        <v>925</v>
      </c>
      <c r="H432" s="6" t="s">
        <v>926</v>
      </c>
      <c r="I432" s="6">
        <v>1</v>
      </c>
      <c r="J432" s="6" t="s">
        <v>105</v>
      </c>
      <c r="K432" s="6" t="s">
        <v>4510</v>
      </c>
      <c r="L432" s="107">
        <v>1</v>
      </c>
      <c r="N432"/>
      <c r="W432" s="6"/>
      <c r="X432" s="6"/>
    </row>
    <row r="433" spans="1:26" s="138" customFormat="1" x14ac:dyDescent="0.3">
      <c r="A433" s="135" t="s">
        <v>792</v>
      </c>
      <c r="B433" s="135" t="s">
        <v>3174</v>
      </c>
      <c r="C433" s="135" t="s">
        <v>27</v>
      </c>
      <c r="D433" s="135" t="s">
        <v>2837</v>
      </c>
      <c r="E433" s="135"/>
      <c r="F433" s="135" t="s">
        <v>3185</v>
      </c>
      <c r="G433" s="135" t="s">
        <v>927</v>
      </c>
      <c r="H433" s="135" t="s">
        <v>928</v>
      </c>
      <c r="I433" s="135">
        <v>1</v>
      </c>
      <c r="J433" s="135" t="s">
        <v>105</v>
      </c>
      <c r="K433" s="135" t="s">
        <v>4508</v>
      </c>
      <c r="L433" s="170">
        <v>1</v>
      </c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</row>
    <row r="434" spans="1:26" s="6" customFormat="1" x14ac:dyDescent="0.3">
      <c r="A434" s="8" t="s">
        <v>2562</v>
      </c>
      <c r="B434" s="61"/>
      <c r="C434" s="8"/>
      <c r="D434" s="8"/>
      <c r="F434" s="8"/>
      <c r="G434" s="8"/>
      <c r="H434" s="8"/>
      <c r="I434" s="29">
        <f>SUM(I409:I433)</f>
        <v>25</v>
      </c>
      <c r="J434" s="8"/>
      <c r="K434" s="8"/>
      <c r="L434" s="29">
        <f>SUM(L409:L433)</f>
        <v>23</v>
      </c>
      <c r="M434" s="62">
        <f>(L434/I434)</f>
        <v>0.92</v>
      </c>
    </row>
    <row r="435" spans="1:26" s="6" customFormat="1" x14ac:dyDescent="0.3">
      <c r="A435" s="108"/>
      <c r="B435" s="104"/>
      <c r="C435" s="104"/>
      <c r="D435" s="104"/>
      <c r="F435" s="104"/>
      <c r="G435" s="104"/>
      <c r="H435" s="104"/>
      <c r="I435" s="55"/>
      <c r="J435" s="109"/>
      <c r="L435" s="55"/>
    </row>
    <row r="436" spans="1:26" s="135" customFormat="1" x14ac:dyDescent="0.3">
      <c r="A436" s="135" t="s">
        <v>792</v>
      </c>
      <c r="B436" s="135" t="s">
        <v>3174</v>
      </c>
      <c r="C436" s="135" t="s">
        <v>25</v>
      </c>
      <c r="D436" s="135" t="s">
        <v>3927</v>
      </c>
      <c r="F436" s="135" t="s">
        <v>3989</v>
      </c>
      <c r="G436" s="135" t="s">
        <v>3990</v>
      </c>
      <c r="H436" s="135" t="s">
        <v>3991</v>
      </c>
      <c r="I436" s="180">
        <v>1</v>
      </c>
      <c r="J436" s="135" t="s">
        <v>105</v>
      </c>
      <c r="K436" s="135" t="s">
        <v>4508</v>
      </c>
      <c r="L436" s="180">
        <v>1</v>
      </c>
    </row>
    <row r="437" spans="1:26" s="6" customFormat="1" x14ac:dyDescent="0.3">
      <c r="A437" s="6" t="s">
        <v>792</v>
      </c>
      <c r="B437" s="6" t="s">
        <v>3174</v>
      </c>
      <c r="C437" s="6" t="s">
        <v>25</v>
      </c>
      <c r="D437" s="6" t="s">
        <v>3195</v>
      </c>
      <c r="F437" s="6" t="s">
        <v>3196</v>
      </c>
      <c r="G437" s="6" t="s">
        <v>958</v>
      </c>
      <c r="H437" s="6" t="s">
        <v>241</v>
      </c>
      <c r="I437" s="150">
        <v>1</v>
      </c>
      <c r="J437" s="6" t="s">
        <v>105</v>
      </c>
      <c r="K437" s="6" t="s">
        <v>4509</v>
      </c>
      <c r="L437" s="150">
        <v>1</v>
      </c>
    </row>
    <row r="438" spans="1:26" s="6" customFormat="1" x14ac:dyDescent="0.3">
      <c r="A438" s="6" t="s">
        <v>792</v>
      </c>
      <c r="B438" s="6" t="s">
        <v>3174</v>
      </c>
      <c r="C438" s="6" t="s">
        <v>25</v>
      </c>
      <c r="D438" s="6" t="s">
        <v>3189</v>
      </c>
      <c r="F438" s="6" t="s">
        <v>3190</v>
      </c>
      <c r="G438" s="6" t="s">
        <v>959</v>
      </c>
      <c r="H438" s="6" t="s">
        <v>135</v>
      </c>
      <c r="I438" s="150">
        <v>1</v>
      </c>
      <c r="J438" s="6" t="s">
        <v>105</v>
      </c>
      <c r="K438" s="6" t="s">
        <v>4510</v>
      </c>
      <c r="L438" s="150">
        <v>1</v>
      </c>
    </row>
    <row r="439" spans="1:26" s="6" customFormat="1" x14ac:dyDescent="0.3">
      <c r="A439" s="6" t="s">
        <v>792</v>
      </c>
      <c r="B439" s="6" t="s">
        <v>3174</v>
      </c>
      <c r="C439" s="6" t="s">
        <v>25</v>
      </c>
      <c r="D439" s="6" t="s">
        <v>2873</v>
      </c>
      <c r="F439" s="6" t="s">
        <v>3198</v>
      </c>
      <c r="G439" s="6" t="s">
        <v>967</v>
      </c>
      <c r="H439" s="6" t="s">
        <v>815</v>
      </c>
      <c r="I439" s="150">
        <v>1</v>
      </c>
      <c r="J439" s="6" t="s">
        <v>105</v>
      </c>
      <c r="K439" s="6" t="s">
        <v>4507</v>
      </c>
      <c r="L439" s="150">
        <v>1</v>
      </c>
    </row>
    <row r="440" spans="1:26" s="132" customFormat="1" x14ac:dyDescent="0.3">
      <c r="A440" s="132" t="s">
        <v>792</v>
      </c>
      <c r="B440" s="132" t="s">
        <v>3174</v>
      </c>
      <c r="C440" s="132" t="s">
        <v>25</v>
      </c>
      <c r="D440" s="132" t="s">
        <v>3927</v>
      </c>
      <c r="F440" s="132" t="s">
        <v>3992</v>
      </c>
      <c r="G440" s="132" t="s">
        <v>3993</v>
      </c>
      <c r="H440" s="132" t="s">
        <v>382</v>
      </c>
      <c r="I440" s="182">
        <v>1</v>
      </c>
      <c r="J440" s="132" t="s">
        <v>121</v>
      </c>
      <c r="K440" s="132" t="s">
        <v>4508</v>
      </c>
      <c r="L440" s="182">
        <v>0</v>
      </c>
    </row>
    <row r="441" spans="1:26" s="135" customFormat="1" x14ac:dyDescent="0.3">
      <c r="A441" s="135" t="s">
        <v>792</v>
      </c>
      <c r="B441" s="135" t="s">
        <v>3174</v>
      </c>
      <c r="C441" s="135" t="s">
        <v>25</v>
      </c>
      <c r="D441" s="135" t="s">
        <v>4336</v>
      </c>
      <c r="F441" s="135" t="s">
        <v>4380</v>
      </c>
      <c r="G441" s="135" t="s">
        <v>4381</v>
      </c>
      <c r="H441" s="135" t="s">
        <v>437</v>
      </c>
      <c r="I441" s="180">
        <v>1</v>
      </c>
      <c r="J441" s="135" t="s">
        <v>105</v>
      </c>
      <c r="K441" s="135" t="s">
        <v>4508</v>
      </c>
      <c r="L441" s="180">
        <v>1</v>
      </c>
    </row>
    <row r="442" spans="1:26" s="135" customFormat="1" x14ac:dyDescent="0.3">
      <c r="A442" s="135" t="s">
        <v>792</v>
      </c>
      <c r="B442" s="135" t="s">
        <v>3174</v>
      </c>
      <c r="C442" s="135" t="s">
        <v>25</v>
      </c>
      <c r="D442" s="135" t="s">
        <v>2836</v>
      </c>
      <c r="F442" s="135" t="s">
        <v>942</v>
      </c>
      <c r="G442" s="135" t="s">
        <v>591</v>
      </c>
      <c r="H442" s="135" t="s">
        <v>943</v>
      </c>
      <c r="I442" s="180">
        <v>1</v>
      </c>
      <c r="J442" s="135" t="s">
        <v>105</v>
      </c>
      <c r="K442" s="135" t="s">
        <v>4508</v>
      </c>
      <c r="L442" s="180">
        <v>1</v>
      </c>
    </row>
    <row r="443" spans="1:26" s="132" customFormat="1" x14ac:dyDescent="0.3">
      <c r="A443" s="132" t="s">
        <v>792</v>
      </c>
      <c r="B443" s="132" t="s">
        <v>3174</v>
      </c>
      <c r="C443" s="132" t="s">
        <v>25</v>
      </c>
      <c r="D443" s="132" t="s">
        <v>2856</v>
      </c>
      <c r="F443" s="132" t="s">
        <v>971</v>
      </c>
      <c r="G443" s="132" t="s">
        <v>972</v>
      </c>
      <c r="H443" s="132" t="s">
        <v>879</v>
      </c>
      <c r="I443" s="182">
        <v>1</v>
      </c>
      <c r="J443" s="132" t="s">
        <v>121</v>
      </c>
      <c r="K443" s="132" t="s">
        <v>4508</v>
      </c>
      <c r="L443" s="182">
        <v>0</v>
      </c>
    </row>
    <row r="444" spans="1:26" s="132" customFormat="1" x14ac:dyDescent="0.3">
      <c r="A444" s="132" t="s">
        <v>792</v>
      </c>
      <c r="B444" s="132" t="s">
        <v>3174</v>
      </c>
      <c r="C444" s="132" t="s">
        <v>25</v>
      </c>
      <c r="D444" s="132" t="s">
        <v>2837</v>
      </c>
      <c r="F444" s="132" t="s">
        <v>964</v>
      </c>
      <c r="G444" s="132" t="s">
        <v>965</v>
      </c>
      <c r="H444" s="132" t="s">
        <v>966</v>
      </c>
      <c r="I444" s="182">
        <v>1</v>
      </c>
      <c r="J444" s="132" t="s">
        <v>121</v>
      </c>
      <c r="K444" s="132" t="s">
        <v>4508</v>
      </c>
      <c r="L444" s="182">
        <v>0</v>
      </c>
    </row>
    <row r="445" spans="1:26" s="6" customFormat="1" x14ac:dyDescent="0.3">
      <c r="A445" s="6" t="s">
        <v>792</v>
      </c>
      <c r="B445" s="6" t="s">
        <v>3174</v>
      </c>
      <c r="C445" s="6" t="s">
        <v>25</v>
      </c>
      <c r="D445" s="6" t="s">
        <v>2975</v>
      </c>
      <c r="F445" s="6" t="s">
        <v>3191</v>
      </c>
      <c r="G445" s="6" t="s">
        <v>970</v>
      </c>
      <c r="H445" s="6" t="s">
        <v>256</v>
      </c>
      <c r="I445" s="150">
        <v>1</v>
      </c>
      <c r="J445" s="6" t="s">
        <v>105</v>
      </c>
      <c r="K445" s="6" t="s">
        <v>4507</v>
      </c>
      <c r="L445" s="150">
        <v>1</v>
      </c>
    </row>
    <row r="446" spans="1:26" s="6" customFormat="1" x14ac:dyDescent="0.3">
      <c r="A446" s="6" t="s">
        <v>792</v>
      </c>
      <c r="B446" s="6" t="s">
        <v>3174</v>
      </c>
      <c r="C446" s="6" t="s">
        <v>25</v>
      </c>
      <c r="D446" s="6" t="s">
        <v>2836</v>
      </c>
      <c r="F446" s="6" t="s">
        <v>955</v>
      </c>
      <c r="G446" s="6" t="s">
        <v>956</v>
      </c>
      <c r="H446" s="6" t="s">
        <v>957</v>
      </c>
      <c r="I446" s="150">
        <v>1</v>
      </c>
      <c r="J446" s="6" t="s">
        <v>105</v>
      </c>
      <c r="K446" s="6" t="s">
        <v>4510</v>
      </c>
      <c r="L446" s="150">
        <v>1</v>
      </c>
    </row>
    <row r="447" spans="1:26" s="138" customFormat="1" x14ac:dyDescent="0.3">
      <c r="A447" s="135" t="s">
        <v>792</v>
      </c>
      <c r="B447" s="135" t="s">
        <v>3174</v>
      </c>
      <c r="C447" s="135" t="s">
        <v>25</v>
      </c>
      <c r="D447" s="135" t="s">
        <v>4074</v>
      </c>
      <c r="E447" s="135"/>
      <c r="F447" s="135" t="s">
        <v>4249</v>
      </c>
      <c r="G447" s="135" t="s">
        <v>4250</v>
      </c>
      <c r="H447" s="135" t="s">
        <v>704</v>
      </c>
      <c r="I447" s="135">
        <v>1</v>
      </c>
      <c r="J447" s="135" t="s">
        <v>105</v>
      </c>
      <c r="K447" s="135" t="s">
        <v>4508</v>
      </c>
      <c r="L447" s="180">
        <v>1</v>
      </c>
      <c r="W447" s="135"/>
      <c r="X447" s="135"/>
    </row>
    <row r="448" spans="1:26" x14ac:dyDescent="0.3">
      <c r="A448" s="6" t="s">
        <v>792</v>
      </c>
      <c r="B448" s="6" t="s">
        <v>3174</v>
      </c>
      <c r="C448" s="6" t="s">
        <v>25</v>
      </c>
      <c r="D448" s="6" t="s">
        <v>2875</v>
      </c>
      <c r="E448" s="6"/>
      <c r="F448" s="6" t="s">
        <v>937</v>
      </c>
      <c r="G448" s="6" t="s">
        <v>938</v>
      </c>
      <c r="H448" s="6" t="s">
        <v>939</v>
      </c>
      <c r="I448" s="6">
        <v>1</v>
      </c>
      <c r="J448" s="6" t="s">
        <v>105</v>
      </c>
      <c r="K448" s="6" t="s">
        <v>4509</v>
      </c>
      <c r="L448" s="150">
        <v>1</v>
      </c>
      <c r="N448"/>
      <c r="W448" s="6"/>
      <c r="X448" s="6"/>
    </row>
    <row r="449" spans="1:26" x14ac:dyDescent="0.3">
      <c r="A449" s="6" t="s">
        <v>792</v>
      </c>
      <c r="B449" s="6" t="s">
        <v>3174</v>
      </c>
      <c r="C449" s="6" t="s">
        <v>25</v>
      </c>
      <c r="D449" s="6" t="s">
        <v>2853</v>
      </c>
      <c r="E449" s="6"/>
      <c r="F449" s="6" t="s">
        <v>3194</v>
      </c>
      <c r="G449" s="6" t="s">
        <v>960</v>
      </c>
      <c r="H449" s="6" t="s">
        <v>961</v>
      </c>
      <c r="I449" s="6">
        <v>1</v>
      </c>
      <c r="J449" s="6" t="s">
        <v>105</v>
      </c>
      <c r="K449" s="6" t="s">
        <v>4510</v>
      </c>
      <c r="L449" s="150">
        <v>1</v>
      </c>
      <c r="N449"/>
      <c r="W449" s="6"/>
      <c r="X449" s="6"/>
    </row>
    <row r="450" spans="1:26" s="138" customFormat="1" x14ac:dyDescent="0.3">
      <c r="A450" s="135" t="s">
        <v>792</v>
      </c>
      <c r="B450" s="135" t="s">
        <v>3174</v>
      </c>
      <c r="C450" s="135" t="s">
        <v>25</v>
      </c>
      <c r="D450" s="135" t="s">
        <v>3734</v>
      </c>
      <c r="E450" s="135"/>
      <c r="F450" s="135" t="s">
        <v>3799</v>
      </c>
      <c r="G450" s="135" t="s">
        <v>3800</v>
      </c>
      <c r="H450" s="135" t="s">
        <v>153</v>
      </c>
      <c r="I450" s="135">
        <v>1</v>
      </c>
      <c r="J450" s="135" t="s">
        <v>105</v>
      </c>
      <c r="K450" s="135" t="s">
        <v>4508</v>
      </c>
      <c r="L450" s="180">
        <v>1</v>
      </c>
      <c r="W450" s="135"/>
      <c r="X450" s="135"/>
    </row>
    <row r="451" spans="1:26" s="138" customFormat="1" x14ac:dyDescent="0.3">
      <c r="A451" s="135" t="s">
        <v>792</v>
      </c>
      <c r="B451" s="135" t="s">
        <v>3174</v>
      </c>
      <c r="C451" s="135" t="s">
        <v>25</v>
      </c>
      <c r="D451" s="135" t="s">
        <v>2837</v>
      </c>
      <c r="E451" s="135"/>
      <c r="F451" s="135" t="s">
        <v>952</v>
      </c>
      <c r="G451" s="135" t="s">
        <v>953</v>
      </c>
      <c r="H451" s="135" t="s">
        <v>954</v>
      </c>
      <c r="I451" s="135">
        <v>1</v>
      </c>
      <c r="J451" s="135" t="s">
        <v>105</v>
      </c>
      <c r="K451" s="135" t="s">
        <v>4508</v>
      </c>
      <c r="L451" s="180">
        <v>1</v>
      </c>
      <c r="W451" s="135"/>
      <c r="X451" s="135"/>
    </row>
    <row r="452" spans="1:26" s="138" customFormat="1" x14ac:dyDescent="0.3">
      <c r="A452" s="135" t="s">
        <v>792</v>
      </c>
      <c r="B452" s="135" t="s">
        <v>3174</v>
      </c>
      <c r="C452" s="135" t="s">
        <v>25</v>
      </c>
      <c r="D452" s="135" t="s">
        <v>3927</v>
      </c>
      <c r="E452" s="135"/>
      <c r="F452" s="135" t="s">
        <v>3994</v>
      </c>
      <c r="G452" s="135" t="s">
        <v>3995</v>
      </c>
      <c r="H452" s="135" t="s">
        <v>1526</v>
      </c>
      <c r="I452" s="135">
        <v>1</v>
      </c>
      <c r="J452" s="135" t="s">
        <v>105</v>
      </c>
      <c r="K452" s="135" t="s">
        <v>4508</v>
      </c>
      <c r="L452" s="180">
        <v>1</v>
      </c>
      <c r="W452" s="135"/>
      <c r="X452" s="135"/>
    </row>
    <row r="453" spans="1:26" s="138" customFormat="1" x14ac:dyDescent="0.3">
      <c r="A453" s="135" t="s">
        <v>792</v>
      </c>
      <c r="B453" s="135" t="s">
        <v>3174</v>
      </c>
      <c r="C453" s="135" t="s">
        <v>25</v>
      </c>
      <c r="D453" s="135" t="s">
        <v>3734</v>
      </c>
      <c r="E453" s="135"/>
      <c r="F453" s="135" t="s">
        <v>3795</v>
      </c>
      <c r="G453" s="135" t="s">
        <v>3796</v>
      </c>
      <c r="H453" s="135" t="s">
        <v>640</v>
      </c>
      <c r="I453" s="135">
        <v>1</v>
      </c>
      <c r="J453" s="135" t="s">
        <v>105</v>
      </c>
      <c r="K453" s="135" t="s">
        <v>4508</v>
      </c>
      <c r="L453" s="180">
        <v>1</v>
      </c>
      <c r="W453" s="135"/>
      <c r="X453" s="135"/>
    </row>
    <row r="454" spans="1:26" s="138" customFormat="1" x14ac:dyDescent="0.3">
      <c r="A454" s="135" t="s">
        <v>792</v>
      </c>
      <c r="B454" s="135" t="s">
        <v>3174</v>
      </c>
      <c r="C454" s="135" t="s">
        <v>25</v>
      </c>
      <c r="D454" s="135" t="s">
        <v>4074</v>
      </c>
      <c r="E454" s="135"/>
      <c r="F454" s="135" t="s">
        <v>4245</v>
      </c>
      <c r="G454" s="135" t="s">
        <v>4246</v>
      </c>
      <c r="H454" s="135" t="s">
        <v>382</v>
      </c>
      <c r="I454" s="135">
        <v>1</v>
      </c>
      <c r="J454" s="135" t="s">
        <v>105</v>
      </c>
      <c r="K454" s="135" t="s">
        <v>4508</v>
      </c>
      <c r="L454" s="180">
        <v>1</v>
      </c>
      <c r="W454" s="135"/>
      <c r="X454" s="135"/>
    </row>
    <row r="455" spans="1:26" s="123" customFormat="1" x14ac:dyDescent="0.3">
      <c r="A455" s="132" t="s">
        <v>792</v>
      </c>
      <c r="B455" s="132" t="s">
        <v>3174</v>
      </c>
      <c r="C455" s="132" t="s">
        <v>25</v>
      </c>
      <c r="D455" s="132" t="s">
        <v>3734</v>
      </c>
      <c r="E455" s="132"/>
      <c r="F455" s="132" t="s">
        <v>3797</v>
      </c>
      <c r="G455" s="132" t="s">
        <v>3798</v>
      </c>
      <c r="H455" s="132" t="s">
        <v>247</v>
      </c>
      <c r="I455" s="132">
        <v>1</v>
      </c>
      <c r="J455" s="132" t="s">
        <v>121</v>
      </c>
      <c r="K455" s="132" t="s">
        <v>4508</v>
      </c>
      <c r="L455" s="182">
        <v>0</v>
      </c>
      <c r="W455" s="132"/>
      <c r="X455" s="132"/>
    </row>
    <row r="456" spans="1:26" s="123" customFormat="1" x14ac:dyDescent="0.3">
      <c r="A456" s="132" t="s">
        <v>792</v>
      </c>
      <c r="B456" s="132" t="s">
        <v>3174</v>
      </c>
      <c r="C456" s="132" t="s">
        <v>25</v>
      </c>
      <c r="D456" s="132" t="s">
        <v>4074</v>
      </c>
      <c r="E456" s="132"/>
      <c r="F456" s="132" t="s">
        <v>4247</v>
      </c>
      <c r="G456" s="132" t="s">
        <v>399</v>
      </c>
      <c r="H456" s="132" t="s">
        <v>4248</v>
      </c>
      <c r="I456" s="132">
        <v>1</v>
      </c>
      <c r="J456" s="132" t="s">
        <v>121</v>
      </c>
      <c r="K456" s="132" t="s">
        <v>4508</v>
      </c>
      <c r="L456" s="182">
        <v>0</v>
      </c>
      <c r="W456" s="132"/>
      <c r="X456" s="132"/>
    </row>
    <row r="457" spans="1:26" s="123" customFormat="1" x14ac:dyDescent="0.3">
      <c r="A457" s="132" t="s">
        <v>792</v>
      </c>
      <c r="B457" s="132" t="s">
        <v>3174</v>
      </c>
      <c r="C457" s="132" t="s">
        <v>25</v>
      </c>
      <c r="D457" s="132" t="s">
        <v>4074</v>
      </c>
      <c r="E457" s="132"/>
      <c r="F457" s="132" t="s">
        <v>4243</v>
      </c>
      <c r="G457" s="132" t="s">
        <v>4244</v>
      </c>
      <c r="H457" s="132" t="s">
        <v>123</v>
      </c>
      <c r="I457" s="132">
        <v>1</v>
      </c>
      <c r="J457" s="132" t="s">
        <v>121</v>
      </c>
      <c r="K457" s="132" t="s">
        <v>4508</v>
      </c>
      <c r="L457" s="182">
        <v>0</v>
      </c>
      <c r="W457" s="132"/>
      <c r="X457" s="132"/>
    </row>
    <row r="458" spans="1:26" x14ac:dyDescent="0.3">
      <c r="A458" s="6" t="s">
        <v>792</v>
      </c>
      <c r="B458" s="6" t="s">
        <v>3174</v>
      </c>
      <c r="C458" s="6" t="s">
        <v>25</v>
      </c>
      <c r="D458" s="6" t="s">
        <v>3187</v>
      </c>
      <c r="E458" s="6"/>
      <c r="F458" s="6" t="s">
        <v>3188</v>
      </c>
      <c r="G458" s="6" t="s">
        <v>940</v>
      </c>
      <c r="H458" s="6" t="s">
        <v>130</v>
      </c>
      <c r="I458" s="6">
        <v>1</v>
      </c>
      <c r="J458" s="6" t="s">
        <v>105</v>
      </c>
      <c r="K458" s="6" t="s">
        <v>4509</v>
      </c>
      <c r="L458" s="150">
        <v>1</v>
      </c>
      <c r="N458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s="138" customFormat="1" x14ac:dyDescent="0.3">
      <c r="A459" s="135" t="s">
        <v>792</v>
      </c>
      <c r="B459" s="135" t="s">
        <v>3174</v>
      </c>
      <c r="C459" s="135" t="s">
        <v>25</v>
      </c>
      <c r="D459" s="135" t="s">
        <v>2836</v>
      </c>
      <c r="E459" s="135"/>
      <c r="F459" s="135" t="s">
        <v>3186</v>
      </c>
      <c r="G459" s="135" t="s">
        <v>941</v>
      </c>
      <c r="H459" s="135" t="s">
        <v>437</v>
      </c>
      <c r="I459" s="135">
        <v>1</v>
      </c>
      <c r="J459" s="135" t="s">
        <v>105</v>
      </c>
      <c r="K459" s="135" t="s">
        <v>4508</v>
      </c>
      <c r="L459" s="180">
        <v>1</v>
      </c>
      <c r="W459" s="135"/>
      <c r="X459" s="135"/>
    </row>
    <row r="460" spans="1:26" s="6" customFormat="1" x14ac:dyDescent="0.3">
      <c r="A460" s="8" t="s">
        <v>2562</v>
      </c>
      <c r="B460" s="61"/>
      <c r="C460" s="8"/>
      <c r="D460" s="8"/>
      <c r="F460" s="8"/>
      <c r="G460" s="8"/>
      <c r="H460" s="8"/>
      <c r="I460" s="29">
        <f>SUM(I436:I459)</f>
        <v>24</v>
      </c>
      <c r="J460" s="8"/>
      <c r="K460" s="8"/>
      <c r="L460" s="29">
        <f>SUM(L436:L459)</f>
        <v>18</v>
      </c>
      <c r="M460" s="62">
        <f>(L460/I460)</f>
        <v>0.75</v>
      </c>
    </row>
    <row r="461" spans="1:26" s="6" customFormat="1" x14ac:dyDescent="0.3">
      <c r="A461" s="108"/>
      <c r="B461" s="104"/>
      <c r="C461" s="104"/>
      <c r="D461" s="104"/>
      <c r="F461" s="104"/>
      <c r="G461" s="104"/>
      <c r="H461" s="104"/>
      <c r="I461" s="55"/>
      <c r="J461" s="109"/>
      <c r="L461" s="55"/>
    </row>
    <row r="462" spans="1:26" s="123" customFormat="1" x14ac:dyDescent="0.3">
      <c r="A462" s="132" t="s">
        <v>792</v>
      </c>
      <c r="B462" s="132" t="s">
        <v>3174</v>
      </c>
      <c r="C462" s="132" t="s">
        <v>28</v>
      </c>
      <c r="D462" s="132" t="s">
        <v>2907</v>
      </c>
      <c r="E462" s="132"/>
      <c r="F462" s="132" t="s">
        <v>987</v>
      </c>
      <c r="G462" s="132" t="s">
        <v>988</v>
      </c>
      <c r="H462" s="132" t="s">
        <v>196</v>
      </c>
      <c r="I462" s="132">
        <v>1</v>
      </c>
      <c r="J462" s="132" t="s">
        <v>121</v>
      </c>
      <c r="K462" s="132" t="s">
        <v>4508</v>
      </c>
      <c r="L462" s="132">
        <v>0</v>
      </c>
      <c r="W462" s="132"/>
      <c r="X462" s="132"/>
    </row>
    <row r="463" spans="1:26" s="138" customFormat="1" x14ac:dyDescent="0.3">
      <c r="A463" s="135" t="s">
        <v>792</v>
      </c>
      <c r="B463" s="135" t="s">
        <v>3174</v>
      </c>
      <c r="C463" s="135" t="s">
        <v>28</v>
      </c>
      <c r="D463" s="135" t="s">
        <v>2893</v>
      </c>
      <c r="E463" s="135"/>
      <c r="F463" s="135" t="s">
        <v>3722</v>
      </c>
      <c r="G463" s="135" t="s">
        <v>463</v>
      </c>
      <c r="H463" s="135" t="s">
        <v>544</v>
      </c>
      <c r="I463" s="135">
        <v>1</v>
      </c>
      <c r="J463" s="135" t="s">
        <v>105</v>
      </c>
      <c r="K463" s="135" t="s">
        <v>4508</v>
      </c>
      <c r="L463" s="135">
        <v>1</v>
      </c>
      <c r="W463" s="135"/>
      <c r="X463" s="135"/>
    </row>
    <row r="464" spans="1:26" x14ac:dyDescent="0.3">
      <c r="A464" s="6" t="s">
        <v>792</v>
      </c>
      <c r="B464" s="6" t="s">
        <v>3174</v>
      </c>
      <c r="C464" s="6" t="s">
        <v>28</v>
      </c>
      <c r="D464" s="6" t="s">
        <v>3208</v>
      </c>
      <c r="E464" s="6"/>
      <c r="F464" s="6" t="s">
        <v>3209</v>
      </c>
      <c r="G464" s="6" t="s">
        <v>538</v>
      </c>
      <c r="H464" s="6" t="s">
        <v>203</v>
      </c>
      <c r="I464" s="6">
        <v>1</v>
      </c>
      <c r="J464" s="6" t="s">
        <v>105</v>
      </c>
      <c r="K464" s="6" t="s">
        <v>4507</v>
      </c>
      <c r="L464" s="6">
        <v>1</v>
      </c>
      <c r="N464"/>
      <c r="W464" s="6"/>
      <c r="X464" s="6"/>
    </row>
    <row r="465" spans="1:26" s="123" customFormat="1" x14ac:dyDescent="0.3">
      <c r="A465" s="132" t="s">
        <v>792</v>
      </c>
      <c r="B465" s="132" t="s">
        <v>3174</v>
      </c>
      <c r="C465" s="132" t="s">
        <v>28</v>
      </c>
      <c r="D465" s="132" t="s">
        <v>4074</v>
      </c>
      <c r="E465" s="132"/>
      <c r="F465" s="132" t="s">
        <v>4087</v>
      </c>
      <c r="G465" s="132" t="s">
        <v>2413</v>
      </c>
      <c r="H465" s="132" t="s">
        <v>1153</v>
      </c>
      <c r="I465" s="132">
        <v>1</v>
      </c>
      <c r="J465" s="132" t="s">
        <v>121</v>
      </c>
      <c r="K465" s="132" t="s">
        <v>4508</v>
      </c>
      <c r="L465" s="132">
        <v>0</v>
      </c>
      <c r="W465" s="132"/>
      <c r="X465" s="132"/>
    </row>
    <row r="466" spans="1:26" s="138" customFormat="1" x14ac:dyDescent="0.3">
      <c r="A466" s="135" t="s">
        <v>792</v>
      </c>
      <c r="B466" s="135" t="s">
        <v>3174</v>
      </c>
      <c r="C466" s="135" t="s">
        <v>28</v>
      </c>
      <c r="D466" s="135" t="s">
        <v>2861</v>
      </c>
      <c r="E466" s="135"/>
      <c r="F466" s="135" t="s">
        <v>978</v>
      </c>
      <c r="G466" s="135" t="s">
        <v>979</v>
      </c>
      <c r="H466" s="135" t="s">
        <v>369</v>
      </c>
      <c r="I466" s="135">
        <v>1</v>
      </c>
      <c r="J466" s="135" t="s">
        <v>105</v>
      </c>
      <c r="K466" s="135" t="s">
        <v>4508</v>
      </c>
      <c r="L466" s="135">
        <v>1</v>
      </c>
      <c r="W466" s="135"/>
      <c r="X466" s="135"/>
    </row>
    <row r="467" spans="1:26" x14ac:dyDescent="0.3">
      <c r="A467" s="6" t="s">
        <v>792</v>
      </c>
      <c r="B467" s="6" t="s">
        <v>3174</v>
      </c>
      <c r="C467" s="6" t="s">
        <v>28</v>
      </c>
      <c r="D467" s="6" t="s">
        <v>2962</v>
      </c>
      <c r="E467" s="6"/>
      <c r="F467" s="6" t="s">
        <v>985</v>
      </c>
      <c r="G467" s="6" t="s">
        <v>550</v>
      </c>
      <c r="H467" s="6" t="s">
        <v>280</v>
      </c>
      <c r="I467" s="6">
        <v>1</v>
      </c>
      <c r="J467" s="6" t="s">
        <v>105</v>
      </c>
      <c r="K467" s="6" t="s">
        <v>4510</v>
      </c>
      <c r="L467" s="6">
        <v>1</v>
      </c>
      <c r="N467"/>
      <c r="W467" s="6"/>
      <c r="X467" s="6"/>
    </row>
    <row r="468" spans="1:26" x14ac:dyDescent="0.3">
      <c r="A468" s="6" t="s">
        <v>792</v>
      </c>
      <c r="B468" s="6" t="s">
        <v>3174</v>
      </c>
      <c r="C468" s="6" t="s">
        <v>28</v>
      </c>
      <c r="D468" s="6" t="s">
        <v>2905</v>
      </c>
      <c r="E468" s="6"/>
      <c r="F468" s="6" t="s">
        <v>3212</v>
      </c>
      <c r="G468" s="6" t="s">
        <v>908</v>
      </c>
      <c r="H468" s="6" t="s">
        <v>975</v>
      </c>
      <c r="I468" s="6">
        <v>1</v>
      </c>
      <c r="J468" s="6" t="s">
        <v>105</v>
      </c>
      <c r="K468" s="6" t="s">
        <v>4510</v>
      </c>
      <c r="L468" s="6">
        <v>1</v>
      </c>
      <c r="N468"/>
      <c r="W468" s="6"/>
      <c r="X468" s="6"/>
    </row>
    <row r="469" spans="1:26" x14ac:dyDescent="0.3">
      <c r="A469" s="6" t="s">
        <v>792</v>
      </c>
      <c r="B469" s="6" t="s">
        <v>3174</v>
      </c>
      <c r="C469" s="6" t="s">
        <v>28</v>
      </c>
      <c r="D469" s="6" t="s">
        <v>3200</v>
      </c>
      <c r="E469" s="6"/>
      <c r="F469" s="6" t="s">
        <v>3201</v>
      </c>
      <c r="G469" s="6" t="s">
        <v>859</v>
      </c>
      <c r="H469" s="6" t="s">
        <v>980</v>
      </c>
      <c r="I469" s="6">
        <v>1</v>
      </c>
      <c r="J469" s="6" t="s">
        <v>105</v>
      </c>
      <c r="K469" s="6" t="s">
        <v>4510</v>
      </c>
      <c r="L469" s="6">
        <v>1</v>
      </c>
      <c r="N469"/>
      <c r="W469" s="6"/>
      <c r="X469" s="6"/>
    </row>
    <row r="470" spans="1:26" s="123" customFormat="1" x14ac:dyDescent="0.3">
      <c r="A470" s="132" t="s">
        <v>792</v>
      </c>
      <c r="B470" s="132" t="s">
        <v>3174</v>
      </c>
      <c r="C470" s="132" t="s">
        <v>28</v>
      </c>
      <c r="D470" s="132" t="s">
        <v>4336</v>
      </c>
      <c r="E470" s="132"/>
      <c r="F470" s="132" t="s">
        <v>4527</v>
      </c>
      <c r="G470" s="132" t="s">
        <v>4528</v>
      </c>
      <c r="H470" s="132" t="s">
        <v>4529</v>
      </c>
      <c r="I470" s="132">
        <v>1</v>
      </c>
      <c r="J470" s="132" t="s">
        <v>121</v>
      </c>
      <c r="K470" s="132" t="s">
        <v>4508</v>
      </c>
      <c r="L470" s="132">
        <v>0</v>
      </c>
      <c r="W470" s="132"/>
      <c r="X470" s="132"/>
    </row>
    <row r="471" spans="1:26" s="138" customFormat="1" x14ac:dyDescent="0.3">
      <c r="A471" s="135" t="s">
        <v>792</v>
      </c>
      <c r="B471" s="135" t="s">
        <v>3174</v>
      </c>
      <c r="C471" s="135" t="s">
        <v>28</v>
      </c>
      <c r="D471" s="135" t="s">
        <v>2887</v>
      </c>
      <c r="E471" s="135"/>
      <c r="F471" s="135" t="s">
        <v>3210</v>
      </c>
      <c r="G471" s="135" t="s">
        <v>986</v>
      </c>
      <c r="H471" s="135" t="s">
        <v>857</v>
      </c>
      <c r="I471" s="135">
        <v>1</v>
      </c>
      <c r="J471" s="135" t="s">
        <v>105</v>
      </c>
      <c r="K471" s="135" t="s">
        <v>4508</v>
      </c>
      <c r="L471" s="135">
        <v>1</v>
      </c>
      <c r="W471" s="135"/>
      <c r="X471" s="135"/>
    </row>
    <row r="472" spans="1:26" s="138" customFormat="1" x14ac:dyDescent="0.3">
      <c r="A472" s="135" t="s">
        <v>792</v>
      </c>
      <c r="B472" s="135" t="s">
        <v>3174</v>
      </c>
      <c r="C472" s="135" t="s">
        <v>28</v>
      </c>
      <c r="D472" s="135" t="s">
        <v>2836</v>
      </c>
      <c r="E472" s="135"/>
      <c r="F472" s="135" t="s">
        <v>973</v>
      </c>
      <c r="G472" s="135" t="s">
        <v>183</v>
      </c>
      <c r="H472" s="135" t="s">
        <v>974</v>
      </c>
      <c r="I472" s="135">
        <v>1</v>
      </c>
      <c r="J472" s="135" t="s">
        <v>105</v>
      </c>
      <c r="K472" s="135" t="s">
        <v>4508</v>
      </c>
      <c r="L472" s="135">
        <v>1</v>
      </c>
      <c r="W472" s="135"/>
      <c r="X472" s="135"/>
    </row>
    <row r="473" spans="1:26" x14ac:dyDescent="0.3">
      <c r="A473" s="6" t="s">
        <v>792</v>
      </c>
      <c r="B473" s="6" t="s">
        <v>3174</v>
      </c>
      <c r="C473" s="6" t="s">
        <v>28</v>
      </c>
      <c r="D473" s="6" t="s">
        <v>2858</v>
      </c>
      <c r="E473" s="6"/>
      <c r="F473" s="6" t="s">
        <v>981</v>
      </c>
      <c r="G473" s="6" t="s">
        <v>982</v>
      </c>
      <c r="H473" s="6" t="s">
        <v>184</v>
      </c>
      <c r="I473" s="6">
        <v>1</v>
      </c>
      <c r="J473" s="6" t="s">
        <v>105</v>
      </c>
      <c r="K473" s="6" t="s">
        <v>4510</v>
      </c>
      <c r="L473" s="6">
        <v>1</v>
      </c>
      <c r="N473"/>
      <c r="W473" s="6"/>
      <c r="X473" s="6"/>
    </row>
    <row r="474" spans="1:26" s="123" customFormat="1" x14ac:dyDescent="0.3">
      <c r="A474" s="132" t="s">
        <v>792</v>
      </c>
      <c r="B474" s="132" t="s">
        <v>3174</v>
      </c>
      <c r="C474" s="132" t="s">
        <v>28</v>
      </c>
      <c r="D474" s="132" t="s">
        <v>2855</v>
      </c>
      <c r="E474" s="132"/>
      <c r="F474" s="132" t="s">
        <v>3207</v>
      </c>
      <c r="G474" s="132" t="s">
        <v>997</v>
      </c>
      <c r="H474" s="132" t="s">
        <v>292</v>
      </c>
      <c r="I474" s="132">
        <v>1</v>
      </c>
      <c r="J474" s="132" t="s">
        <v>121</v>
      </c>
      <c r="K474" s="132" t="s">
        <v>4508</v>
      </c>
      <c r="L474" s="132">
        <v>0</v>
      </c>
      <c r="W474" s="132"/>
      <c r="X474" s="132"/>
    </row>
    <row r="475" spans="1:26" x14ac:dyDescent="0.3">
      <c r="A475" s="6" t="s">
        <v>792</v>
      </c>
      <c r="B475" s="6" t="s">
        <v>3174</v>
      </c>
      <c r="C475" s="6" t="s">
        <v>28</v>
      </c>
      <c r="D475" s="6" t="s">
        <v>3093</v>
      </c>
      <c r="E475" s="6"/>
      <c r="F475" s="6" t="s">
        <v>3213</v>
      </c>
      <c r="G475" s="6" t="s">
        <v>976</v>
      </c>
      <c r="H475" s="6" t="s">
        <v>977</v>
      </c>
      <c r="I475" s="6">
        <v>1</v>
      </c>
      <c r="J475" s="6" t="s">
        <v>105</v>
      </c>
      <c r="K475" s="6" t="s">
        <v>4510</v>
      </c>
      <c r="L475" s="6">
        <v>1</v>
      </c>
      <c r="N475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s="138" customFormat="1" x14ac:dyDescent="0.3">
      <c r="A476" s="135" t="s">
        <v>792</v>
      </c>
      <c r="B476" s="135" t="s">
        <v>3174</v>
      </c>
      <c r="C476" s="135" t="s">
        <v>28</v>
      </c>
      <c r="D476" s="135" t="s">
        <v>2836</v>
      </c>
      <c r="E476" s="135"/>
      <c r="F476" s="135" t="s">
        <v>999</v>
      </c>
      <c r="G476" s="135" t="s">
        <v>1000</v>
      </c>
      <c r="H476" s="135" t="s">
        <v>1001</v>
      </c>
      <c r="I476" s="135">
        <v>1</v>
      </c>
      <c r="J476" s="135" t="s">
        <v>105</v>
      </c>
      <c r="K476" s="135" t="s">
        <v>4508</v>
      </c>
      <c r="L476" s="135">
        <v>1</v>
      </c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</row>
    <row r="477" spans="1:26" s="123" customFormat="1" x14ac:dyDescent="0.3">
      <c r="A477" s="132" t="s">
        <v>792</v>
      </c>
      <c r="B477" s="132" t="s">
        <v>3174</v>
      </c>
      <c r="C477" s="132" t="s">
        <v>28</v>
      </c>
      <c r="D477" s="132" t="s">
        <v>2893</v>
      </c>
      <c r="E477" s="132"/>
      <c r="F477" s="132" t="s">
        <v>3723</v>
      </c>
      <c r="G477" s="132" t="s">
        <v>3724</v>
      </c>
      <c r="H477" s="132" t="s">
        <v>764</v>
      </c>
      <c r="I477" s="132">
        <v>1</v>
      </c>
      <c r="J477" s="132" t="s">
        <v>121</v>
      </c>
      <c r="K477" s="132" t="s">
        <v>4508</v>
      </c>
      <c r="L477" s="132">
        <v>0</v>
      </c>
      <c r="W477" s="132"/>
      <c r="X477" s="132"/>
    </row>
    <row r="478" spans="1:26" s="6" customFormat="1" x14ac:dyDescent="0.3">
      <c r="A478" s="8" t="s">
        <v>2562</v>
      </c>
      <c r="B478" s="61"/>
      <c r="C478" s="8"/>
      <c r="D478" s="8"/>
      <c r="F478" s="8"/>
      <c r="G478" s="8"/>
      <c r="H478" s="8"/>
      <c r="I478" s="29">
        <f>SUM(I462:I477)</f>
        <v>16</v>
      </c>
      <c r="J478" s="8"/>
      <c r="K478" s="8"/>
      <c r="L478" s="29">
        <f>SUM(L462:L477)</f>
        <v>11</v>
      </c>
      <c r="M478" s="62">
        <f>(L478/I478)</f>
        <v>0.6875</v>
      </c>
    </row>
    <row r="479" spans="1:26" s="6" customFormat="1" x14ac:dyDescent="0.3">
      <c r="A479" s="108"/>
      <c r="B479" s="104"/>
      <c r="C479" s="104"/>
      <c r="D479" s="104"/>
      <c r="F479" s="104"/>
      <c r="G479" s="104"/>
      <c r="H479" s="104"/>
      <c r="I479" s="55"/>
      <c r="J479" s="109"/>
      <c r="L479" s="55"/>
    </row>
    <row r="480" spans="1:26" s="6" customFormat="1" x14ac:dyDescent="0.3">
      <c r="A480" s="6" t="s">
        <v>792</v>
      </c>
      <c r="B480" s="6" t="s">
        <v>3174</v>
      </c>
      <c r="C480" s="6" t="s">
        <v>26</v>
      </c>
      <c r="D480" s="6" t="s">
        <v>3093</v>
      </c>
      <c r="F480" s="6" t="s">
        <v>3225</v>
      </c>
      <c r="G480" s="6" t="s">
        <v>808</v>
      </c>
      <c r="H480" s="6" t="s">
        <v>382</v>
      </c>
      <c r="I480" s="150">
        <v>1</v>
      </c>
      <c r="J480" s="6" t="s">
        <v>105</v>
      </c>
      <c r="K480" s="6" t="s">
        <v>4512</v>
      </c>
      <c r="L480" s="150">
        <v>1</v>
      </c>
    </row>
    <row r="481" spans="1:26" s="135" customFormat="1" x14ac:dyDescent="0.3">
      <c r="A481" s="135" t="s">
        <v>792</v>
      </c>
      <c r="B481" s="135" t="s">
        <v>3174</v>
      </c>
      <c r="C481" s="135" t="s">
        <v>26</v>
      </c>
      <c r="D481" s="135" t="s">
        <v>2907</v>
      </c>
      <c r="F481" s="135" t="s">
        <v>1024</v>
      </c>
      <c r="G481" s="135" t="s">
        <v>1025</v>
      </c>
      <c r="H481" s="135" t="s">
        <v>1026</v>
      </c>
      <c r="I481" s="180">
        <v>1</v>
      </c>
      <c r="J481" s="135" t="s">
        <v>105</v>
      </c>
      <c r="K481" s="135" t="s">
        <v>4508</v>
      </c>
      <c r="L481" s="180">
        <v>1</v>
      </c>
    </row>
    <row r="482" spans="1:26" s="135" customFormat="1" x14ac:dyDescent="0.3">
      <c r="A482" s="135" t="s">
        <v>792</v>
      </c>
      <c r="B482" s="135" t="s">
        <v>3174</v>
      </c>
      <c r="C482" s="135" t="s">
        <v>26</v>
      </c>
      <c r="D482" s="135" t="s">
        <v>4074</v>
      </c>
      <c r="F482" s="135" t="s">
        <v>4293</v>
      </c>
      <c r="G482" s="135" t="s">
        <v>4294</v>
      </c>
      <c r="H482" s="135" t="s">
        <v>4295</v>
      </c>
      <c r="I482" s="180">
        <v>1</v>
      </c>
      <c r="J482" s="135" t="s">
        <v>105</v>
      </c>
      <c r="K482" s="135" t="s">
        <v>4508</v>
      </c>
      <c r="L482" s="180">
        <v>1</v>
      </c>
    </row>
    <row r="483" spans="1:26" s="132" customFormat="1" x14ac:dyDescent="0.3">
      <c r="A483" s="132" t="s">
        <v>792</v>
      </c>
      <c r="B483" s="132" t="s">
        <v>3174</v>
      </c>
      <c r="C483" s="132" t="s">
        <v>26</v>
      </c>
      <c r="D483" s="132" t="s">
        <v>2875</v>
      </c>
      <c r="F483" s="132" t="s">
        <v>1016</v>
      </c>
      <c r="G483" s="132" t="s">
        <v>281</v>
      </c>
      <c r="H483" s="132" t="s">
        <v>275</v>
      </c>
      <c r="I483" s="182">
        <v>1</v>
      </c>
      <c r="J483" s="132" t="s">
        <v>121</v>
      </c>
      <c r="K483" s="132" t="s">
        <v>4508</v>
      </c>
      <c r="L483" s="182">
        <v>0</v>
      </c>
    </row>
    <row r="484" spans="1:26" s="6" customFormat="1" x14ac:dyDescent="0.3">
      <c r="A484" s="6" t="s">
        <v>792</v>
      </c>
      <c r="B484" s="6" t="s">
        <v>3174</v>
      </c>
      <c r="C484" s="6" t="s">
        <v>26</v>
      </c>
      <c r="D484" s="6" t="s">
        <v>3172</v>
      </c>
      <c r="F484" s="6" t="s">
        <v>3215</v>
      </c>
      <c r="G484" s="6" t="s">
        <v>1005</v>
      </c>
      <c r="H484" s="6" t="s">
        <v>714</v>
      </c>
      <c r="I484" s="150">
        <v>1</v>
      </c>
      <c r="J484" s="6" t="s">
        <v>105</v>
      </c>
      <c r="K484" s="6" t="s">
        <v>4511</v>
      </c>
      <c r="L484" s="150">
        <v>0</v>
      </c>
    </row>
    <row r="485" spans="1:26" x14ac:dyDescent="0.3">
      <c r="A485" s="6" t="s">
        <v>792</v>
      </c>
      <c r="B485" s="6" t="s">
        <v>3174</v>
      </c>
      <c r="C485" s="6" t="s">
        <v>26</v>
      </c>
      <c r="D485" s="6" t="s">
        <v>2907</v>
      </c>
      <c r="E485" s="6"/>
      <c r="F485" s="6" t="s">
        <v>1027</v>
      </c>
      <c r="G485" s="6" t="s">
        <v>1028</v>
      </c>
      <c r="H485" s="6" t="s">
        <v>1029</v>
      </c>
      <c r="I485" s="6">
        <v>1</v>
      </c>
      <c r="J485" s="6" t="s">
        <v>105</v>
      </c>
      <c r="K485" s="6" t="s">
        <v>4507</v>
      </c>
      <c r="L485" s="6">
        <v>1</v>
      </c>
      <c r="N485"/>
      <c r="W485" s="6"/>
      <c r="X485" s="6"/>
    </row>
    <row r="486" spans="1:26" s="138" customFormat="1" x14ac:dyDescent="0.3">
      <c r="A486" s="135" t="s">
        <v>792</v>
      </c>
      <c r="B486" s="135" t="s">
        <v>3174</v>
      </c>
      <c r="C486" s="135" t="s">
        <v>26</v>
      </c>
      <c r="D486" s="135" t="s">
        <v>2854</v>
      </c>
      <c r="E486" s="135"/>
      <c r="F486" s="135" t="s">
        <v>3218</v>
      </c>
      <c r="G486" s="135" t="s">
        <v>927</v>
      </c>
      <c r="H486" s="135" t="s">
        <v>1009</v>
      </c>
      <c r="I486" s="135">
        <v>1</v>
      </c>
      <c r="J486" s="135" t="s">
        <v>105</v>
      </c>
      <c r="K486" s="135" t="s">
        <v>4508</v>
      </c>
      <c r="L486" s="135">
        <v>1</v>
      </c>
      <c r="W486" s="135"/>
      <c r="X486" s="135"/>
    </row>
    <row r="487" spans="1:26" x14ac:dyDescent="0.3">
      <c r="A487" s="6" t="s">
        <v>792</v>
      </c>
      <c r="B487" s="6" t="s">
        <v>3174</v>
      </c>
      <c r="C487" s="6" t="s">
        <v>26</v>
      </c>
      <c r="D487" s="6" t="s">
        <v>3216</v>
      </c>
      <c r="E487" s="6"/>
      <c r="F487" s="6" t="s">
        <v>3217</v>
      </c>
      <c r="G487" s="6" t="s">
        <v>800</v>
      </c>
      <c r="H487" s="6" t="s">
        <v>281</v>
      </c>
      <c r="I487" s="6">
        <v>1</v>
      </c>
      <c r="J487" s="6" t="s">
        <v>105</v>
      </c>
      <c r="K487" s="6" t="s">
        <v>4512</v>
      </c>
      <c r="L487" s="6">
        <v>1</v>
      </c>
      <c r="N487"/>
      <c r="W487" s="6"/>
      <c r="X487" s="6"/>
    </row>
    <row r="488" spans="1:26" s="123" customFormat="1" x14ac:dyDescent="0.3">
      <c r="A488" s="132" t="s">
        <v>792</v>
      </c>
      <c r="B488" s="132" t="s">
        <v>3174</v>
      </c>
      <c r="C488" s="132" t="s">
        <v>26</v>
      </c>
      <c r="D488" s="132" t="s">
        <v>4074</v>
      </c>
      <c r="E488" s="132"/>
      <c r="F488" s="132" t="s">
        <v>4530</v>
      </c>
      <c r="G488" s="132" t="s">
        <v>4531</v>
      </c>
      <c r="H488" s="132" t="s">
        <v>4532</v>
      </c>
      <c r="I488" s="132">
        <v>1</v>
      </c>
      <c r="J488" s="132" t="s">
        <v>121</v>
      </c>
      <c r="K488" s="132" t="s">
        <v>4508</v>
      </c>
      <c r="L488" s="132">
        <v>1</v>
      </c>
      <c r="W488" s="132"/>
      <c r="X488" s="132"/>
    </row>
    <row r="489" spans="1:26" x14ac:dyDescent="0.3">
      <c r="A489" s="6" t="s">
        <v>792</v>
      </c>
      <c r="B489" s="6" t="s">
        <v>3174</v>
      </c>
      <c r="C489" s="6" t="s">
        <v>26</v>
      </c>
      <c r="D489" s="6" t="s">
        <v>2835</v>
      </c>
      <c r="E489" s="6"/>
      <c r="F489" s="6" t="s">
        <v>1006</v>
      </c>
      <c r="G489" s="6" t="s">
        <v>1007</v>
      </c>
      <c r="H489" s="6" t="s">
        <v>1008</v>
      </c>
      <c r="I489" s="6">
        <v>1</v>
      </c>
      <c r="J489" s="6" t="s">
        <v>105</v>
      </c>
      <c r="K489" s="6" t="s">
        <v>4507</v>
      </c>
      <c r="L489" s="6">
        <v>1</v>
      </c>
      <c r="N489"/>
      <c r="W489" s="6"/>
      <c r="X489" s="6"/>
    </row>
    <row r="490" spans="1:26" s="138" customFormat="1" x14ac:dyDescent="0.3">
      <c r="A490" s="135" t="s">
        <v>792</v>
      </c>
      <c r="B490" s="135" t="s">
        <v>3174</v>
      </c>
      <c r="C490" s="135" t="s">
        <v>26</v>
      </c>
      <c r="D490" s="135" t="s">
        <v>4074</v>
      </c>
      <c r="E490" s="135"/>
      <c r="F490" s="135" t="s">
        <v>4292</v>
      </c>
      <c r="G490" s="135" t="s">
        <v>403</v>
      </c>
      <c r="H490" s="135" t="s">
        <v>765</v>
      </c>
      <c r="I490" s="135">
        <v>1</v>
      </c>
      <c r="J490" s="135" t="s">
        <v>105</v>
      </c>
      <c r="K490" s="135" t="s">
        <v>4508</v>
      </c>
      <c r="L490" s="135">
        <v>1</v>
      </c>
      <c r="W490" s="135"/>
      <c r="X490" s="135"/>
    </row>
    <row r="491" spans="1:26" x14ac:dyDescent="0.3">
      <c r="A491" s="6" t="s">
        <v>792</v>
      </c>
      <c r="B491" s="6" t="s">
        <v>3174</v>
      </c>
      <c r="C491" s="6" t="s">
        <v>26</v>
      </c>
      <c r="D491" s="6" t="s">
        <v>3208</v>
      </c>
      <c r="E491" s="6"/>
      <c r="F491" s="6" t="s">
        <v>3223</v>
      </c>
      <c r="G491" s="6" t="s">
        <v>1020</v>
      </c>
      <c r="H491" s="6" t="s">
        <v>1021</v>
      </c>
      <c r="I491" s="6">
        <v>1</v>
      </c>
      <c r="J491" s="6" t="s">
        <v>105</v>
      </c>
      <c r="K491" s="6" t="s">
        <v>4511</v>
      </c>
      <c r="L491" s="6">
        <v>1</v>
      </c>
      <c r="N491"/>
      <c r="W491" s="6"/>
      <c r="X491" s="6"/>
    </row>
    <row r="492" spans="1:26" s="138" customFormat="1" x14ac:dyDescent="0.3">
      <c r="A492" s="135" t="s">
        <v>792</v>
      </c>
      <c r="B492" s="135" t="s">
        <v>3174</v>
      </c>
      <c r="C492" s="135" t="s">
        <v>26</v>
      </c>
      <c r="D492" s="135" t="s">
        <v>2836</v>
      </c>
      <c r="E492" s="135"/>
      <c r="F492" s="135" t="s">
        <v>3220</v>
      </c>
      <c r="G492" s="135" t="s">
        <v>1017</v>
      </c>
      <c r="H492" s="135" t="s">
        <v>382</v>
      </c>
      <c r="I492" s="135">
        <v>1</v>
      </c>
      <c r="J492" s="135" t="s">
        <v>105</v>
      </c>
      <c r="K492" s="135" t="s">
        <v>4508</v>
      </c>
      <c r="L492" s="135">
        <v>1</v>
      </c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</row>
    <row r="493" spans="1:26" x14ac:dyDescent="0.3">
      <c r="A493" s="6" t="s">
        <v>792</v>
      </c>
      <c r="B493" s="6" t="s">
        <v>3174</v>
      </c>
      <c r="C493" s="6" t="s">
        <v>26</v>
      </c>
      <c r="D493" s="6" t="s">
        <v>3120</v>
      </c>
      <c r="E493" s="6"/>
      <c r="F493" s="6" t="s">
        <v>3221</v>
      </c>
      <c r="G493" s="6" t="s">
        <v>1014</v>
      </c>
      <c r="H493" s="6" t="s">
        <v>1022</v>
      </c>
      <c r="I493" s="6">
        <v>1</v>
      </c>
      <c r="J493" s="6" t="s">
        <v>105</v>
      </c>
      <c r="K493" s="6" t="s">
        <v>4511</v>
      </c>
      <c r="L493" s="6">
        <v>1</v>
      </c>
      <c r="N493"/>
      <c r="W493" s="6"/>
    </row>
    <row r="494" spans="1:26" x14ac:dyDescent="0.3">
      <c r="A494" s="6" t="s">
        <v>792</v>
      </c>
      <c r="B494" s="6" t="s">
        <v>3174</v>
      </c>
      <c r="C494" s="6" t="s">
        <v>26</v>
      </c>
      <c r="D494" s="6" t="s">
        <v>2967</v>
      </c>
      <c r="E494" s="6"/>
      <c r="F494" s="6" t="s">
        <v>3224</v>
      </c>
      <c r="G494" s="6" t="s">
        <v>358</v>
      </c>
      <c r="H494" s="6" t="s">
        <v>1023</v>
      </c>
      <c r="I494" s="6">
        <v>1</v>
      </c>
      <c r="J494" s="6" t="s">
        <v>105</v>
      </c>
      <c r="K494" s="6" t="s">
        <v>4511</v>
      </c>
      <c r="L494" s="6">
        <v>1</v>
      </c>
      <c r="N494"/>
      <c r="W494" s="6"/>
    </row>
    <row r="495" spans="1:26" s="6" customFormat="1" x14ac:dyDescent="0.3">
      <c r="A495" s="8" t="s">
        <v>2562</v>
      </c>
      <c r="B495" s="61"/>
      <c r="C495" s="8"/>
      <c r="D495" s="8"/>
      <c r="F495" s="8"/>
      <c r="G495" s="8"/>
      <c r="H495" s="8"/>
      <c r="I495" s="29">
        <f>SUM(I480:I494)</f>
        <v>15</v>
      </c>
      <c r="J495" s="8"/>
      <c r="K495" s="8"/>
      <c r="L495" s="29">
        <f>SUM(L480:L494)</f>
        <v>13</v>
      </c>
      <c r="M495" s="62">
        <f>(L495/I495)</f>
        <v>0.8666666666666667</v>
      </c>
    </row>
    <row r="496" spans="1:26" s="6" customFormat="1" x14ac:dyDescent="0.3">
      <c r="A496" s="8" t="s">
        <v>2563</v>
      </c>
      <c r="B496" s="61"/>
      <c r="C496" s="8"/>
      <c r="D496" s="8"/>
      <c r="F496" s="8"/>
      <c r="G496" s="8"/>
      <c r="H496" s="8"/>
      <c r="I496" s="29">
        <f>SUM(I407+I434+I460+I478+I495)</f>
        <v>89</v>
      </c>
      <c r="J496" s="8"/>
      <c r="K496" s="8"/>
      <c r="L496" s="29">
        <f>SUM(L407+L434+L460+L478+L495)</f>
        <v>68</v>
      </c>
      <c r="M496" s="62">
        <f>(L496/I496)</f>
        <v>0.7640449438202247</v>
      </c>
    </row>
    <row r="497" spans="1:24" s="6" customFormat="1" x14ac:dyDescent="0.3">
      <c r="A497" s="108"/>
      <c r="B497" s="104"/>
      <c r="C497" s="104"/>
      <c r="D497" s="104"/>
      <c r="F497" s="104"/>
      <c r="G497" s="104"/>
      <c r="H497" s="104"/>
      <c r="I497" s="55"/>
      <c r="J497" s="109"/>
      <c r="L497" s="55"/>
    </row>
    <row r="498" spans="1:24" s="135" customFormat="1" x14ac:dyDescent="0.3">
      <c r="A498" s="135" t="s">
        <v>792</v>
      </c>
      <c r="B498" s="135" t="s">
        <v>3226</v>
      </c>
      <c r="C498" s="135" t="s">
        <v>35</v>
      </c>
      <c r="D498" s="135" t="s">
        <v>3066</v>
      </c>
      <c r="F498" s="135" t="s">
        <v>3232</v>
      </c>
      <c r="G498" s="135" t="s">
        <v>885</v>
      </c>
      <c r="H498" s="135" t="s">
        <v>420</v>
      </c>
      <c r="I498" s="180">
        <v>1</v>
      </c>
      <c r="J498" s="135" t="s">
        <v>105</v>
      </c>
      <c r="K498" s="135" t="s">
        <v>4508</v>
      </c>
      <c r="L498" s="180">
        <v>1</v>
      </c>
    </row>
    <row r="499" spans="1:24" s="123" customFormat="1" x14ac:dyDescent="0.3">
      <c r="A499" s="132" t="s">
        <v>792</v>
      </c>
      <c r="B499" s="132" t="s">
        <v>3226</v>
      </c>
      <c r="C499" s="132" t="s">
        <v>35</v>
      </c>
      <c r="D499" s="132" t="s">
        <v>2974</v>
      </c>
      <c r="E499" s="132"/>
      <c r="F499" s="132" t="s">
        <v>1156</v>
      </c>
      <c r="G499" s="132" t="s">
        <v>164</v>
      </c>
      <c r="H499" s="132" t="s">
        <v>1157</v>
      </c>
      <c r="I499" s="132">
        <v>1</v>
      </c>
      <c r="J499" s="132" t="s">
        <v>121</v>
      </c>
      <c r="K499" s="132" t="s">
        <v>4508</v>
      </c>
      <c r="L499" s="169">
        <v>0</v>
      </c>
      <c r="W499" s="132"/>
      <c r="X499" s="132"/>
    </row>
    <row r="500" spans="1:24" x14ac:dyDescent="0.3">
      <c r="A500" s="6" t="s">
        <v>792</v>
      </c>
      <c r="B500" s="6" t="s">
        <v>3226</v>
      </c>
      <c r="C500" s="6" t="s">
        <v>35</v>
      </c>
      <c r="D500" s="6" t="s">
        <v>3230</v>
      </c>
      <c r="E500" s="6"/>
      <c r="F500" s="6" t="s">
        <v>3231</v>
      </c>
      <c r="G500" s="6" t="s">
        <v>888</v>
      </c>
      <c r="H500" s="6" t="s">
        <v>1171</v>
      </c>
      <c r="I500" s="6">
        <v>1</v>
      </c>
      <c r="J500" s="6" t="s">
        <v>105</v>
      </c>
      <c r="K500" s="6" t="s">
        <v>4510</v>
      </c>
      <c r="L500" s="107">
        <v>1</v>
      </c>
      <c r="N500"/>
      <c r="W500" s="6"/>
      <c r="X500" s="6"/>
    </row>
    <row r="501" spans="1:24" s="138" customFormat="1" x14ac:dyDescent="0.3">
      <c r="A501" s="135" t="s">
        <v>792</v>
      </c>
      <c r="B501" s="135" t="s">
        <v>3226</v>
      </c>
      <c r="C501" s="135" t="s">
        <v>35</v>
      </c>
      <c r="D501" s="135" t="s">
        <v>2905</v>
      </c>
      <c r="E501" s="135"/>
      <c r="F501" s="135" t="s">
        <v>3233</v>
      </c>
      <c r="G501" s="135" t="s">
        <v>1160</v>
      </c>
      <c r="H501" s="135" t="s">
        <v>1161</v>
      </c>
      <c r="I501" s="135">
        <v>1</v>
      </c>
      <c r="J501" s="135" t="s">
        <v>105</v>
      </c>
      <c r="K501" s="135" t="s">
        <v>4508</v>
      </c>
      <c r="L501" s="170">
        <v>1</v>
      </c>
      <c r="W501" s="135"/>
      <c r="X501" s="135"/>
    </row>
    <row r="502" spans="1:24" s="138" customFormat="1" x14ac:dyDescent="0.3">
      <c r="A502" s="135" t="s">
        <v>792</v>
      </c>
      <c r="B502" s="135" t="s">
        <v>3226</v>
      </c>
      <c r="C502" s="135" t="s">
        <v>35</v>
      </c>
      <c r="D502" s="135" t="s">
        <v>2892</v>
      </c>
      <c r="E502" s="135"/>
      <c r="F502" s="135" t="s">
        <v>1154</v>
      </c>
      <c r="G502" s="135" t="s">
        <v>1155</v>
      </c>
      <c r="H502" s="135" t="s">
        <v>199</v>
      </c>
      <c r="I502" s="135">
        <v>1</v>
      </c>
      <c r="J502" s="135" t="s">
        <v>105</v>
      </c>
      <c r="K502" s="135" t="s">
        <v>4508</v>
      </c>
      <c r="L502" s="170">
        <v>1</v>
      </c>
      <c r="W502" s="135"/>
      <c r="X502" s="135"/>
    </row>
    <row r="503" spans="1:24" s="138" customFormat="1" x14ac:dyDescent="0.3">
      <c r="A503" s="135" t="s">
        <v>792</v>
      </c>
      <c r="B503" s="135" t="s">
        <v>3226</v>
      </c>
      <c r="C503" s="135" t="s">
        <v>35</v>
      </c>
      <c r="D503" s="135" t="s">
        <v>2836</v>
      </c>
      <c r="E503" s="135"/>
      <c r="F503" s="135" t="s">
        <v>1151</v>
      </c>
      <c r="G503" s="135" t="s">
        <v>1152</v>
      </c>
      <c r="H503" s="135" t="s">
        <v>1153</v>
      </c>
      <c r="I503" s="135">
        <v>1</v>
      </c>
      <c r="J503" s="135" t="s">
        <v>105</v>
      </c>
      <c r="K503" s="135" t="s">
        <v>4508</v>
      </c>
      <c r="L503" s="170">
        <v>1</v>
      </c>
      <c r="W503" s="135"/>
      <c r="X503" s="135"/>
    </row>
    <row r="504" spans="1:24" s="123" customFormat="1" x14ac:dyDescent="0.3">
      <c r="A504" s="132" t="s">
        <v>792</v>
      </c>
      <c r="B504" s="132" t="s">
        <v>3226</v>
      </c>
      <c r="C504" s="132" t="s">
        <v>35</v>
      </c>
      <c r="D504" s="132" t="s">
        <v>4074</v>
      </c>
      <c r="E504" s="132"/>
      <c r="F504" s="132" t="s">
        <v>4382</v>
      </c>
      <c r="G504" s="132" t="s">
        <v>4383</v>
      </c>
      <c r="H504" s="132" t="s">
        <v>1848</v>
      </c>
      <c r="I504" s="132">
        <v>1</v>
      </c>
      <c r="J504" s="132" t="s">
        <v>121</v>
      </c>
      <c r="K504" s="132" t="s">
        <v>4508</v>
      </c>
      <c r="L504" s="169">
        <v>0</v>
      </c>
      <c r="W504" s="132"/>
      <c r="X504" s="132"/>
    </row>
    <row r="505" spans="1:24" s="138" customFormat="1" x14ac:dyDescent="0.3">
      <c r="A505" s="135" t="s">
        <v>792</v>
      </c>
      <c r="B505" s="135" t="s">
        <v>3226</v>
      </c>
      <c r="C505" s="135" t="s">
        <v>35</v>
      </c>
      <c r="D505" s="135" t="s">
        <v>3114</v>
      </c>
      <c r="E505" s="135"/>
      <c r="F505" s="135" t="s">
        <v>3227</v>
      </c>
      <c r="G505" s="135" t="s">
        <v>1172</v>
      </c>
      <c r="H505" s="135" t="s">
        <v>458</v>
      </c>
      <c r="I505" s="135">
        <v>1</v>
      </c>
      <c r="J505" s="135" t="s">
        <v>105</v>
      </c>
      <c r="K505" s="135" t="s">
        <v>4508</v>
      </c>
      <c r="L505" s="170">
        <v>1</v>
      </c>
      <c r="W505" s="135"/>
      <c r="X505" s="135"/>
    </row>
    <row r="506" spans="1:24" s="138" customFormat="1" x14ac:dyDescent="0.3">
      <c r="A506" s="135" t="s">
        <v>792</v>
      </c>
      <c r="B506" s="135" t="s">
        <v>3226</v>
      </c>
      <c r="C506" s="135" t="s">
        <v>35</v>
      </c>
      <c r="D506" s="135" t="s">
        <v>2983</v>
      </c>
      <c r="E506" s="135"/>
      <c r="F506" s="135" t="s">
        <v>3228</v>
      </c>
      <c r="G506" s="135" t="s">
        <v>1158</v>
      </c>
      <c r="H506" s="135" t="s">
        <v>1159</v>
      </c>
      <c r="I506" s="135">
        <v>1</v>
      </c>
      <c r="J506" s="135" t="s">
        <v>105</v>
      </c>
      <c r="K506" s="135" t="s">
        <v>4508</v>
      </c>
      <c r="L506" s="170">
        <v>1</v>
      </c>
      <c r="W506" s="135"/>
      <c r="X506" s="135"/>
    </row>
    <row r="507" spans="1:24" s="6" customFormat="1" x14ac:dyDescent="0.3">
      <c r="A507" s="8" t="s">
        <v>2562</v>
      </c>
      <c r="B507" s="61"/>
      <c r="C507" s="8"/>
      <c r="D507" s="8"/>
      <c r="F507" s="8"/>
      <c r="G507" s="8"/>
      <c r="H507" s="8"/>
      <c r="I507" s="29">
        <f>SUM(I498:I506)</f>
        <v>9</v>
      </c>
      <c r="J507" s="8"/>
      <c r="K507" s="8"/>
      <c r="L507" s="29">
        <f>SUM(L498:L506)</f>
        <v>7</v>
      </c>
      <c r="M507" s="62">
        <f>(L507/I507)</f>
        <v>0.77777777777777779</v>
      </c>
    </row>
    <row r="508" spans="1:24" s="6" customFormat="1" x14ac:dyDescent="0.3">
      <c r="A508" s="108"/>
      <c r="B508" s="104"/>
      <c r="C508" s="104"/>
      <c r="D508" s="104"/>
      <c r="F508" s="104"/>
      <c r="G508" s="104"/>
      <c r="H508" s="104"/>
      <c r="I508" s="55"/>
      <c r="J508" s="109"/>
      <c r="L508" s="55"/>
    </row>
    <row r="509" spans="1:24" s="6" customFormat="1" x14ac:dyDescent="0.3">
      <c r="A509" s="6" t="s">
        <v>792</v>
      </c>
      <c r="B509" s="6" t="s">
        <v>3226</v>
      </c>
      <c r="C509" s="6" t="s">
        <v>30</v>
      </c>
      <c r="D509" s="6" t="s">
        <v>2938</v>
      </c>
      <c r="F509" s="6" t="s">
        <v>3239</v>
      </c>
      <c r="G509" s="6" t="s">
        <v>809</v>
      </c>
      <c r="H509" s="6" t="s">
        <v>139</v>
      </c>
      <c r="I509" s="150">
        <v>1</v>
      </c>
      <c r="J509" s="6" t="s">
        <v>105</v>
      </c>
      <c r="K509" s="6" t="s">
        <v>4511</v>
      </c>
      <c r="L509" s="150">
        <v>1</v>
      </c>
    </row>
    <row r="510" spans="1:24" x14ac:dyDescent="0.3">
      <c r="A510" s="6" t="s">
        <v>792</v>
      </c>
      <c r="B510" s="6" t="s">
        <v>3226</v>
      </c>
      <c r="C510" s="6" t="s">
        <v>30</v>
      </c>
      <c r="D510" s="6" t="s">
        <v>2938</v>
      </c>
      <c r="E510" s="6"/>
      <c r="F510" s="6" t="s">
        <v>3242</v>
      </c>
      <c r="G510" s="6" t="s">
        <v>1036</v>
      </c>
      <c r="H510" s="6" t="s">
        <v>1037</v>
      </c>
      <c r="I510" s="6">
        <v>1</v>
      </c>
      <c r="J510" s="6" t="s">
        <v>105</v>
      </c>
      <c r="K510" s="6" t="s">
        <v>4511</v>
      </c>
      <c r="L510" s="6">
        <v>1</v>
      </c>
      <c r="N510"/>
      <c r="W510" s="6"/>
      <c r="X510" s="6"/>
    </row>
    <row r="511" spans="1:24" x14ac:dyDescent="0.3">
      <c r="A511" s="6" t="s">
        <v>792</v>
      </c>
      <c r="B511" s="6" t="s">
        <v>3226</v>
      </c>
      <c r="C511" s="6" t="s">
        <v>30</v>
      </c>
      <c r="D511" s="6" t="s">
        <v>3240</v>
      </c>
      <c r="E511" s="6"/>
      <c r="F511" s="6" t="s">
        <v>3165</v>
      </c>
      <c r="G511" s="6" t="s">
        <v>804</v>
      </c>
      <c r="H511" s="6" t="s">
        <v>196</v>
      </c>
      <c r="I511" s="6">
        <v>1</v>
      </c>
      <c r="J511" s="6" t="s">
        <v>105</v>
      </c>
      <c r="K511" s="6" t="s">
        <v>4511</v>
      </c>
      <c r="L511" s="6">
        <v>1</v>
      </c>
      <c r="N511"/>
      <c r="W511" s="6"/>
      <c r="X511" s="6"/>
    </row>
    <row r="512" spans="1:24" s="123" customFormat="1" x14ac:dyDescent="0.3">
      <c r="A512" s="132" t="s">
        <v>792</v>
      </c>
      <c r="B512" s="132" t="s">
        <v>3226</v>
      </c>
      <c r="C512" s="132" t="s">
        <v>30</v>
      </c>
      <c r="D512" s="132" t="s">
        <v>2882</v>
      </c>
      <c r="E512" s="132"/>
      <c r="F512" s="132" t="s">
        <v>3167</v>
      </c>
      <c r="G512" s="132" t="s">
        <v>1036</v>
      </c>
      <c r="H512" s="132" t="s">
        <v>284</v>
      </c>
      <c r="I512" s="132">
        <v>1</v>
      </c>
      <c r="J512" s="132" t="s">
        <v>121</v>
      </c>
      <c r="K512" s="132" t="s">
        <v>4508</v>
      </c>
      <c r="L512" s="132">
        <v>0</v>
      </c>
      <c r="W512" s="132"/>
      <c r="X512" s="132"/>
    </row>
    <row r="513" spans="1:26" s="138" customFormat="1" x14ac:dyDescent="0.3">
      <c r="A513" s="135" t="s">
        <v>792</v>
      </c>
      <c r="B513" s="135" t="s">
        <v>3226</v>
      </c>
      <c r="C513" s="135" t="s">
        <v>30</v>
      </c>
      <c r="D513" s="135" t="s">
        <v>2893</v>
      </c>
      <c r="E513" s="135"/>
      <c r="F513" s="135" t="s">
        <v>3249</v>
      </c>
      <c r="G513" s="135" t="s">
        <v>834</v>
      </c>
      <c r="H513" s="135" t="s">
        <v>3250</v>
      </c>
      <c r="I513" s="135">
        <v>1</v>
      </c>
      <c r="J513" s="135" t="s">
        <v>105</v>
      </c>
      <c r="K513" s="135" t="s">
        <v>4508</v>
      </c>
      <c r="L513" s="135">
        <v>1</v>
      </c>
      <c r="W513" s="135"/>
      <c r="X513" s="135"/>
    </row>
    <row r="514" spans="1:26" x14ac:dyDescent="0.3">
      <c r="A514" s="6" t="s">
        <v>792</v>
      </c>
      <c r="B514" s="6" t="s">
        <v>3226</v>
      </c>
      <c r="C514" s="6" t="s">
        <v>30</v>
      </c>
      <c r="D514" s="6" t="s">
        <v>2996</v>
      </c>
      <c r="E514" s="6"/>
      <c r="F514" s="6" t="s">
        <v>3241</v>
      </c>
      <c r="G514" s="6" t="s">
        <v>1040</v>
      </c>
      <c r="H514" s="6" t="s">
        <v>1041</v>
      </c>
      <c r="I514" s="6">
        <v>1</v>
      </c>
      <c r="J514" s="6" t="s">
        <v>105</v>
      </c>
      <c r="K514" s="6" t="s">
        <v>4507</v>
      </c>
      <c r="L514" s="6">
        <v>1</v>
      </c>
      <c r="N514"/>
      <c r="W514" s="6"/>
      <c r="X514" s="6"/>
    </row>
    <row r="515" spans="1:26" s="138" customFormat="1" x14ac:dyDescent="0.3">
      <c r="A515" s="135" t="s">
        <v>792</v>
      </c>
      <c r="B515" s="135" t="s">
        <v>3226</v>
      </c>
      <c r="C515" s="135" t="s">
        <v>30</v>
      </c>
      <c r="D515" s="135" t="s">
        <v>2893</v>
      </c>
      <c r="E515" s="135"/>
      <c r="F515" s="135" t="s">
        <v>3234</v>
      </c>
      <c r="G515" s="135" t="s">
        <v>136</v>
      </c>
      <c r="H515" s="135" t="s">
        <v>1254</v>
      </c>
      <c r="I515" s="135">
        <v>1</v>
      </c>
      <c r="J515" s="135" t="s">
        <v>105</v>
      </c>
      <c r="K515" s="135" t="s">
        <v>4508</v>
      </c>
      <c r="L515" s="135">
        <v>1</v>
      </c>
      <c r="W515" s="135"/>
      <c r="X515" s="135"/>
    </row>
    <row r="516" spans="1:26" s="138" customFormat="1" x14ac:dyDescent="0.3">
      <c r="A516" s="135" t="s">
        <v>792</v>
      </c>
      <c r="B516" s="135" t="s">
        <v>3226</v>
      </c>
      <c r="C516" s="135" t="s">
        <v>30</v>
      </c>
      <c r="D516" s="135" t="s">
        <v>3734</v>
      </c>
      <c r="E516" s="135"/>
      <c r="F516" s="135" t="s">
        <v>3801</v>
      </c>
      <c r="G516" s="135" t="s">
        <v>3802</v>
      </c>
      <c r="H516" s="135" t="s">
        <v>910</v>
      </c>
      <c r="I516" s="135">
        <v>1</v>
      </c>
      <c r="J516" s="135" t="s">
        <v>105</v>
      </c>
      <c r="K516" s="135" t="s">
        <v>4508</v>
      </c>
      <c r="L516" s="135">
        <v>1</v>
      </c>
      <c r="W516" s="135"/>
      <c r="X516" s="135"/>
    </row>
    <row r="517" spans="1:26" x14ac:dyDescent="0.3">
      <c r="A517" s="6" t="s">
        <v>792</v>
      </c>
      <c r="B517" s="6" t="s">
        <v>3226</v>
      </c>
      <c r="C517" s="6" t="s">
        <v>30</v>
      </c>
      <c r="D517" s="6" t="s">
        <v>2923</v>
      </c>
      <c r="E517" s="6"/>
      <c r="F517" s="6" t="s">
        <v>3243</v>
      </c>
      <c r="G517" s="6" t="s">
        <v>1032</v>
      </c>
      <c r="H517" s="6" t="s">
        <v>1033</v>
      </c>
      <c r="I517" s="6">
        <v>1</v>
      </c>
      <c r="J517" s="6" t="s">
        <v>105</v>
      </c>
      <c r="K517" s="6" t="s">
        <v>4507</v>
      </c>
      <c r="L517" s="6">
        <v>1</v>
      </c>
      <c r="N517"/>
      <c r="W517" s="6"/>
      <c r="X517" s="6"/>
    </row>
    <row r="518" spans="1:26" x14ac:dyDescent="0.3">
      <c r="A518" s="6" t="s">
        <v>792</v>
      </c>
      <c r="B518" s="6" t="s">
        <v>3226</v>
      </c>
      <c r="C518" s="6" t="s">
        <v>30</v>
      </c>
      <c r="D518" s="6" t="s">
        <v>3006</v>
      </c>
      <c r="E518" s="6"/>
      <c r="F518" s="6" t="s">
        <v>3237</v>
      </c>
      <c r="G518" s="6" t="s">
        <v>864</v>
      </c>
      <c r="H518" s="6" t="s">
        <v>1043</v>
      </c>
      <c r="I518" s="6">
        <v>1</v>
      </c>
      <c r="J518" s="6" t="s">
        <v>105</v>
      </c>
      <c r="K518" s="6" t="s">
        <v>4507</v>
      </c>
      <c r="L518" s="6">
        <v>1</v>
      </c>
      <c r="N518"/>
      <c r="W518" s="6"/>
      <c r="X518" s="6"/>
    </row>
    <row r="519" spans="1:26" s="138" customFormat="1" x14ac:dyDescent="0.3">
      <c r="A519" s="135" t="s">
        <v>792</v>
      </c>
      <c r="B519" s="135" t="s">
        <v>3226</v>
      </c>
      <c r="C519" s="135" t="s">
        <v>30</v>
      </c>
      <c r="D519" s="135" t="s">
        <v>2996</v>
      </c>
      <c r="E519" s="135"/>
      <c r="F519" s="135" t="s">
        <v>3245</v>
      </c>
      <c r="G519" s="135" t="s">
        <v>1040</v>
      </c>
      <c r="H519" s="135" t="s">
        <v>1044</v>
      </c>
      <c r="I519" s="135">
        <v>1</v>
      </c>
      <c r="J519" s="135" t="s">
        <v>105</v>
      </c>
      <c r="K519" s="135" t="s">
        <v>4508</v>
      </c>
      <c r="L519" s="135">
        <v>1</v>
      </c>
      <c r="W519" s="135"/>
      <c r="X519" s="135"/>
    </row>
    <row r="520" spans="1:26" x14ac:dyDescent="0.3">
      <c r="A520" s="6" t="s">
        <v>792</v>
      </c>
      <c r="B520" s="6" t="s">
        <v>3226</v>
      </c>
      <c r="C520" s="6" t="s">
        <v>30</v>
      </c>
      <c r="D520" s="6" t="s">
        <v>2838</v>
      </c>
      <c r="E520" s="6"/>
      <c r="F520" s="6" t="s">
        <v>3244</v>
      </c>
      <c r="G520" s="6" t="s">
        <v>1038</v>
      </c>
      <c r="H520" s="6" t="s">
        <v>1039</v>
      </c>
      <c r="I520" s="6">
        <v>1</v>
      </c>
      <c r="J520" s="6" t="s">
        <v>105</v>
      </c>
      <c r="K520" s="6" t="s">
        <v>4511</v>
      </c>
      <c r="L520" s="6">
        <v>1</v>
      </c>
      <c r="N520"/>
      <c r="W520" s="6"/>
      <c r="X520" s="6"/>
    </row>
    <row r="521" spans="1:26" s="138" customFormat="1" x14ac:dyDescent="0.3">
      <c r="A521" s="135" t="s">
        <v>792</v>
      </c>
      <c r="B521" s="135" t="s">
        <v>3226</v>
      </c>
      <c r="C521" s="135" t="s">
        <v>30</v>
      </c>
      <c r="D521" s="135" t="s">
        <v>2893</v>
      </c>
      <c r="E521" s="135"/>
      <c r="F521" s="135" t="s">
        <v>3235</v>
      </c>
      <c r="G521" s="135" t="s">
        <v>467</v>
      </c>
      <c r="H521" s="135" t="s">
        <v>3236</v>
      </c>
      <c r="I521" s="135">
        <v>1</v>
      </c>
      <c r="J521" s="135" t="s">
        <v>105</v>
      </c>
      <c r="K521" s="135" t="s">
        <v>4508</v>
      </c>
      <c r="L521" s="135">
        <v>1</v>
      </c>
      <c r="W521" s="135"/>
      <c r="X521" s="135"/>
    </row>
    <row r="522" spans="1:26" s="138" customFormat="1" x14ac:dyDescent="0.3">
      <c r="A522" s="135" t="s">
        <v>792</v>
      </c>
      <c r="B522" s="135" t="s">
        <v>3226</v>
      </c>
      <c r="C522" s="135" t="s">
        <v>30</v>
      </c>
      <c r="D522" s="135" t="s">
        <v>4336</v>
      </c>
      <c r="E522" s="135"/>
      <c r="F522" s="135" t="s">
        <v>4384</v>
      </c>
      <c r="G522" s="135" t="s">
        <v>4385</v>
      </c>
      <c r="H522" s="135" t="s">
        <v>148</v>
      </c>
      <c r="I522" s="135">
        <v>1</v>
      </c>
      <c r="J522" s="135" t="s">
        <v>105</v>
      </c>
      <c r="K522" s="135" t="s">
        <v>4508</v>
      </c>
      <c r="L522" s="135">
        <v>1</v>
      </c>
      <c r="O522" s="135"/>
      <c r="P522" s="135"/>
      <c r="Q522" s="135"/>
      <c r="R522" s="135"/>
      <c r="S522" s="135"/>
      <c r="T522" s="135"/>
      <c r="U522" s="135"/>
      <c r="V522" s="135"/>
      <c r="W522" s="135"/>
      <c r="X522" s="135"/>
      <c r="Y522" s="135"/>
      <c r="Z522" s="135"/>
    </row>
    <row r="523" spans="1:26" s="8" customFormat="1" x14ac:dyDescent="0.3">
      <c r="A523" s="8" t="s">
        <v>2562</v>
      </c>
      <c r="B523" s="61"/>
      <c r="I523" s="29">
        <f>SUM(I509:I522)</f>
        <v>14</v>
      </c>
      <c r="L523" s="29">
        <f>SUM(L509:L522)</f>
        <v>13</v>
      </c>
      <c r="M523" s="62">
        <f>(L523/I523)</f>
        <v>0.9285714285714286</v>
      </c>
      <c r="W523" s="6"/>
      <c r="X523" s="6"/>
    </row>
    <row r="524" spans="1:26" s="6" customFormat="1" x14ac:dyDescent="0.3">
      <c r="A524" s="108"/>
      <c r="B524" s="104"/>
      <c r="C524" s="104"/>
      <c r="D524" s="104"/>
      <c r="F524" s="104"/>
      <c r="G524" s="104"/>
      <c r="H524" s="104"/>
      <c r="I524" s="55"/>
      <c r="J524" s="109"/>
      <c r="L524" s="55"/>
    </row>
    <row r="525" spans="1:26" s="135" customFormat="1" x14ac:dyDescent="0.3">
      <c r="A525" s="135" t="s">
        <v>792</v>
      </c>
      <c r="B525" s="135" t="s">
        <v>3226</v>
      </c>
      <c r="C525" s="135" t="s">
        <v>32</v>
      </c>
      <c r="D525" s="135" t="s">
        <v>2861</v>
      </c>
      <c r="F525" s="135" t="s">
        <v>1048</v>
      </c>
      <c r="G525" s="135" t="s">
        <v>1003</v>
      </c>
      <c r="H525" s="135" t="s">
        <v>915</v>
      </c>
      <c r="I525" s="180">
        <v>1</v>
      </c>
      <c r="J525" s="135" t="s">
        <v>105</v>
      </c>
      <c r="K525" s="135" t="s">
        <v>4508</v>
      </c>
      <c r="L525" s="180">
        <v>1</v>
      </c>
    </row>
    <row r="526" spans="1:26" s="135" customFormat="1" x14ac:dyDescent="0.3">
      <c r="A526" s="135" t="s">
        <v>792</v>
      </c>
      <c r="B526" s="135" t="s">
        <v>3226</v>
      </c>
      <c r="C526" s="135" t="s">
        <v>32</v>
      </c>
      <c r="D526" s="135" t="s">
        <v>3734</v>
      </c>
      <c r="F526" s="135" t="s">
        <v>3803</v>
      </c>
      <c r="G526" s="135" t="s">
        <v>3804</v>
      </c>
      <c r="H526" s="135" t="s">
        <v>3805</v>
      </c>
      <c r="I526" s="180">
        <v>1</v>
      </c>
      <c r="J526" s="135" t="s">
        <v>105</v>
      </c>
      <c r="K526" s="135" t="s">
        <v>4508</v>
      </c>
      <c r="L526" s="180">
        <v>1</v>
      </c>
    </row>
    <row r="527" spans="1:26" s="138" customFormat="1" x14ac:dyDescent="0.3">
      <c r="A527" s="135" t="s">
        <v>792</v>
      </c>
      <c r="B527" s="135" t="s">
        <v>3226</v>
      </c>
      <c r="C527" s="135" t="s">
        <v>32</v>
      </c>
      <c r="D527" s="135" t="s">
        <v>2917</v>
      </c>
      <c r="E527" s="135"/>
      <c r="F527" s="135" t="s">
        <v>1055</v>
      </c>
      <c r="G527" s="135" t="s">
        <v>1056</v>
      </c>
      <c r="H527" s="135" t="s">
        <v>557</v>
      </c>
      <c r="I527" s="135">
        <v>1</v>
      </c>
      <c r="J527" s="135" t="s">
        <v>105</v>
      </c>
      <c r="K527" s="135" t="s">
        <v>4508</v>
      </c>
      <c r="L527" s="186">
        <v>1</v>
      </c>
      <c r="W527" s="135"/>
      <c r="X527" s="135"/>
    </row>
    <row r="528" spans="1:26" s="138" customFormat="1" x14ac:dyDescent="0.3">
      <c r="A528" s="135" t="s">
        <v>792</v>
      </c>
      <c r="B528" s="135" t="s">
        <v>3226</v>
      </c>
      <c r="C528" s="135" t="s">
        <v>32</v>
      </c>
      <c r="D528" s="135" t="s">
        <v>3254</v>
      </c>
      <c r="E528" s="135"/>
      <c r="F528" s="135" t="s">
        <v>3255</v>
      </c>
      <c r="G528" s="135" t="s">
        <v>1059</v>
      </c>
      <c r="H528" s="135" t="s">
        <v>1060</v>
      </c>
      <c r="I528" s="135">
        <v>1</v>
      </c>
      <c r="J528" s="135" t="s">
        <v>105</v>
      </c>
      <c r="K528" s="135" t="s">
        <v>4508</v>
      </c>
      <c r="L528" s="186">
        <v>1</v>
      </c>
      <c r="W528" s="135"/>
      <c r="X528" s="135"/>
    </row>
    <row r="529" spans="1:26" s="138" customFormat="1" x14ac:dyDescent="0.3">
      <c r="A529" s="135" t="s">
        <v>792</v>
      </c>
      <c r="B529" s="135" t="s">
        <v>3226</v>
      </c>
      <c r="C529" s="135" t="s">
        <v>32</v>
      </c>
      <c r="D529" s="135" t="s">
        <v>2861</v>
      </c>
      <c r="E529" s="135"/>
      <c r="F529" s="135" t="s">
        <v>1057</v>
      </c>
      <c r="G529" s="135" t="s">
        <v>1058</v>
      </c>
      <c r="H529" s="135" t="s">
        <v>481</v>
      </c>
      <c r="I529" s="135">
        <v>1</v>
      </c>
      <c r="J529" s="135" t="s">
        <v>105</v>
      </c>
      <c r="K529" s="135" t="s">
        <v>4508</v>
      </c>
      <c r="L529" s="186">
        <v>1</v>
      </c>
      <c r="W529" s="135"/>
      <c r="X529" s="135"/>
    </row>
    <row r="530" spans="1:26" s="138" customFormat="1" x14ac:dyDescent="0.3">
      <c r="A530" s="135" t="s">
        <v>792</v>
      </c>
      <c r="B530" s="135" t="s">
        <v>3226</v>
      </c>
      <c r="C530" s="135" t="s">
        <v>32</v>
      </c>
      <c r="D530" s="135" t="s">
        <v>2836</v>
      </c>
      <c r="E530" s="135"/>
      <c r="F530" s="135" t="s">
        <v>1049</v>
      </c>
      <c r="G530" s="135" t="s">
        <v>149</v>
      </c>
      <c r="H530" s="135" t="s">
        <v>1050</v>
      </c>
      <c r="I530" s="135">
        <v>1</v>
      </c>
      <c r="J530" s="135" t="s">
        <v>105</v>
      </c>
      <c r="K530" s="135" t="s">
        <v>4508</v>
      </c>
      <c r="L530" s="186">
        <v>1</v>
      </c>
      <c r="W530" s="135"/>
      <c r="X530" s="135"/>
    </row>
    <row r="531" spans="1:26" s="138" customFormat="1" x14ac:dyDescent="0.3">
      <c r="A531" s="135" t="s">
        <v>792</v>
      </c>
      <c r="B531" s="135" t="s">
        <v>3226</v>
      </c>
      <c r="C531" s="135" t="s">
        <v>32</v>
      </c>
      <c r="D531" s="135" t="s">
        <v>2852</v>
      </c>
      <c r="E531" s="135"/>
      <c r="F531" s="135" t="s">
        <v>1064</v>
      </c>
      <c r="G531" s="135" t="s">
        <v>1003</v>
      </c>
      <c r="H531" s="135" t="s">
        <v>1065</v>
      </c>
      <c r="I531" s="135">
        <v>1</v>
      </c>
      <c r="J531" s="135" t="s">
        <v>105</v>
      </c>
      <c r="K531" s="135" t="s">
        <v>4508</v>
      </c>
      <c r="L531" s="186">
        <v>1</v>
      </c>
      <c r="W531" s="135"/>
      <c r="X531" s="135"/>
    </row>
    <row r="532" spans="1:26" s="138" customFormat="1" x14ac:dyDescent="0.3">
      <c r="A532" s="135" t="s">
        <v>792</v>
      </c>
      <c r="B532" s="135" t="s">
        <v>3226</v>
      </c>
      <c r="C532" s="135" t="s">
        <v>32</v>
      </c>
      <c r="D532" s="135" t="s">
        <v>3202</v>
      </c>
      <c r="E532" s="135"/>
      <c r="F532" s="135" t="s">
        <v>3252</v>
      </c>
      <c r="G532" s="135" t="s">
        <v>1062</v>
      </c>
      <c r="H532" s="135" t="s">
        <v>135</v>
      </c>
      <c r="I532" s="135">
        <v>1</v>
      </c>
      <c r="J532" s="135" t="s">
        <v>105</v>
      </c>
      <c r="K532" s="135" t="s">
        <v>4508</v>
      </c>
      <c r="L532" s="186">
        <v>1</v>
      </c>
      <c r="O532" s="135"/>
      <c r="P532" s="135"/>
      <c r="Q532" s="135"/>
      <c r="R532" s="135"/>
      <c r="S532" s="135"/>
      <c r="T532" s="135"/>
      <c r="U532" s="135"/>
      <c r="V532" s="135"/>
      <c r="W532" s="135"/>
      <c r="X532" s="135"/>
      <c r="Y532" s="135"/>
      <c r="Z532" s="135"/>
    </row>
    <row r="533" spans="1:26" x14ac:dyDescent="0.3">
      <c r="A533" s="6" t="s">
        <v>792</v>
      </c>
      <c r="B533" s="6" t="s">
        <v>3226</v>
      </c>
      <c r="C533" s="6" t="s">
        <v>32</v>
      </c>
      <c r="D533" s="6" t="s">
        <v>3202</v>
      </c>
      <c r="E533" s="6"/>
      <c r="F533" s="6" t="s">
        <v>3251</v>
      </c>
      <c r="G533" s="6" t="s">
        <v>1061</v>
      </c>
      <c r="H533" s="6" t="s">
        <v>376</v>
      </c>
      <c r="I533" s="6">
        <v>1</v>
      </c>
      <c r="J533" s="6" t="s">
        <v>105</v>
      </c>
      <c r="K533" s="6" t="s">
        <v>4507</v>
      </c>
      <c r="L533" s="151">
        <v>1</v>
      </c>
      <c r="N533"/>
      <c r="W533" s="6"/>
      <c r="X533" s="6"/>
    </row>
    <row r="534" spans="1:26" s="6" customFormat="1" x14ac:dyDescent="0.3">
      <c r="A534" s="8" t="s">
        <v>2562</v>
      </c>
      <c r="B534" s="61"/>
      <c r="C534" s="8"/>
      <c r="D534" s="8"/>
      <c r="F534" s="8"/>
      <c r="G534" s="8"/>
      <c r="H534" s="8"/>
      <c r="I534" s="29">
        <f>SUM(I525:I533)</f>
        <v>9</v>
      </c>
      <c r="J534" s="8"/>
      <c r="K534" s="8"/>
      <c r="L534" s="29">
        <f>SUM(L525:L533)</f>
        <v>9</v>
      </c>
      <c r="M534" s="62">
        <f>(L534/I534)</f>
        <v>1</v>
      </c>
    </row>
    <row r="535" spans="1:26" s="6" customFormat="1" x14ac:dyDescent="0.3">
      <c r="A535" s="108"/>
      <c r="B535" s="104"/>
      <c r="C535" s="104"/>
      <c r="D535" s="104"/>
      <c r="F535" s="104"/>
      <c r="G535" s="104"/>
      <c r="H535" s="104"/>
      <c r="I535" s="55"/>
      <c r="J535" s="109"/>
      <c r="L535" s="55"/>
    </row>
    <row r="536" spans="1:26" s="6" customFormat="1" x14ac:dyDescent="0.3">
      <c r="A536" s="6" t="s">
        <v>792</v>
      </c>
      <c r="B536" s="6" t="s">
        <v>3226</v>
      </c>
      <c r="C536" s="6" t="s">
        <v>31</v>
      </c>
      <c r="D536" s="6" t="s">
        <v>3269</v>
      </c>
      <c r="F536" s="6" t="s">
        <v>3270</v>
      </c>
      <c r="G536" s="6" t="s">
        <v>1083</v>
      </c>
      <c r="H536" s="6" t="s">
        <v>1084</v>
      </c>
      <c r="I536" s="150">
        <v>1</v>
      </c>
      <c r="J536" s="6" t="s">
        <v>105</v>
      </c>
      <c r="K536" s="6" t="s">
        <v>4512</v>
      </c>
      <c r="L536" s="150">
        <v>1</v>
      </c>
    </row>
    <row r="537" spans="1:26" s="6" customFormat="1" x14ac:dyDescent="0.3">
      <c r="A537" s="6" t="s">
        <v>792</v>
      </c>
      <c r="B537" s="6" t="s">
        <v>3226</v>
      </c>
      <c r="C537" s="6" t="s">
        <v>31</v>
      </c>
      <c r="D537" s="6" t="s">
        <v>3259</v>
      </c>
      <c r="F537" s="6" t="s">
        <v>3165</v>
      </c>
      <c r="G537" s="6" t="s">
        <v>804</v>
      </c>
      <c r="H537" s="6" t="s">
        <v>196</v>
      </c>
      <c r="I537" s="150">
        <v>1</v>
      </c>
      <c r="J537" s="6" t="s">
        <v>105</v>
      </c>
      <c r="K537" s="6" t="s">
        <v>4511</v>
      </c>
      <c r="L537" s="150">
        <v>1</v>
      </c>
    </row>
    <row r="538" spans="1:26" s="135" customFormat="1" x14ac:dyDescent="0.3">
      <c r="A538" s="135" t="s">
        <v>792</v>
      </c>
      <c r="B538" s="135" t="s">
        <v>3226</v>
      </c>
      <c r="C538" s="135" t="s">
        <v>31</v>
      </c>
      <c r="D538" s="135" t="s">
        <v>2855</v>
      </c>
      <c r="F538" s="135" t="s">
        <v>3258</v>
      </c>
      <c r="G538" s="135" t="s">
        <v>471</v>
      </c>
      <c r="H538" s="135" t="s">
        <v>1068</v>
      </c>
      <c r="I538" s="180">
        <v>1</v>
      </c>
      <c r="J538" s="135" t="s">
        <v>105</v>
      </c>
      <c r="K538" s="135" t="s">
        <v>4508</v>
      </c>
      <c r="L538" s="180">
        <v>1</v>
      </c>
    </row>
    <row r="539" spans="1:26" x14ac:dyDescent="0.3">
      <c r="A539" s="6" t="s">
        <v>792</v>
      </c>
      <c r="B539" s="6" t="s">
        <v>3226</v>
      </c>
      <c r="C539" s="6" t="s">
        <v>31</v>
      </c>
      <c r="D539" s="6" t="s">
        <v>3267</v>
      </c>
      <c r="E539" s="6"/>
      <c r="F539" s="6" t="s">
        <v>3268</v>
      </c>
      <c r="G539" s="6" t="s">
        <v>1085</v>
      </c>
      <c r="H539" s="6" t="s">
        <v>1086</v>
      </c>
      <c r="I539" s="6">
        <v>1</v>
      </c>
      <c r="J539" s="6" t="s">
        <v>105</v>
      </c>
      <c r="K539" s="6" t="s">
        <v>4512</v>
      </c>
      <c r="L539" s="151">
        <v>1</v>
      </c>
      <c r="N539"/>
      <c r="W539" s="6"/>
      <c r="X539" s="6"/>
    </row>
    <row r="540" spans="1:26" s="138" customFormat="1" x14ac:dyDescent="0.3">
      <c r="A540" s="135" t="s">
        <v>792</v>
      </c>
      <c r="B540" s="135" t="s">
        <v>3226</v>
      </c>
      <c r="C540" s="135" t="s">
        <v>31</v>
      </c>
      <c r="D540" s="135" t="s">
        <v>2905</v>
      </c>
      <c r="E540" s="135"/>
      <c r="F540" s="135" t="s">
        <v>3277</v>
      </c>
      <c r="G540" s="135" t="s">
        <v>885</v>
      </c>
      <c r="H540" s="135" t="s">
        <v>1072</v>
      </c>
      <c r="I540" s="135">
        <v>1</v>
      </c>
      <c r="J540" s="135" t="s">
        <v>105</v>
      </c>
      <c r="K540" s="135" t="s">
        <v>4508</v>
      </c>
      <c r="L540" s="186">
        <v>1</v>
      </c>
      <c r="W540" s="135"/>
      <c r="X540" s="135"/>
    </row>
    <row r="541" spans="1:26" x14ac:dyDescent="0.3">
      <c r="A541" s="6" t="s">
        <v>792</v>
      </c>
      <c r="B541" s="6" t="s">
        <v>3226</v>
      </c>
      <c r="C541" s="6" t="s">
        <v>31</v>
      </c>
      <c r="D541" s="6" t="s">
        <v>2853</v>
      </c>
      <c r="E541" s="6"/>
      <c r="F541" s="6" t="s">
        <v>1076</v>
      </c>
      <c r="G541" s="6" t="s">
        <v>1077</v>
      </c>
      <c r="H541" s="6" t="s">
        <v>996</v>
      </c>
      <c r="I541" s="6">
        <v>1</v>
      </c>
      <c r="J541" s="6" t="s">
        <v>105</v>
      </c>
      <c r="K541" s="6" t="s">
        <v>4510</v>
      </c>
      <c r="L541" s="151">
        <v>1</v>
      </c>
      <c r="N541"/>
      <c r="W541" s="6"/>
      <c r="X541" s="6"/>
    </row>
    <row r="542" spans="1:26" x14ac:dyDescent="0.3">
      <c r="A542" s="6" t="s">
        <v>792</v>
      </c>
      <c r="B542" s="6" t="s">
        <v>3226</v>
      </c>
      <c r="C542" s="6" t="s">
        <v>31</v>
      </c>
      <c r="D542" s="6" t="s">
        <v>2887</v>
      </c>
      <c r="E542" s="6"/>
      <c r="F542" s="6" t="s">
        <v>3273</v>
      </c>
      <c r="G542" s="6" t="s">
        <v>798</v>
      </c>
      <c r="H542" s="6" t="s">
        <v>799</v>
      </c>
      <c r="I542" s="6">
        <v>1</v>
      </c>
      <c r="J542" s="6" t="s">
        <v>105</v>
      </c>
      <c r="K542" s="6" t="s">
        <v>4511</v>
      </c>
      <c r="L542" s="151">
        <v>1</v>
      </c>
      <c r="N542"/>
      <c r="W542" s="6"/>
      <c r="X542" s="6"/>
    </row>
    <row r="543" spans="1:26" s="138" customFormat="1" x14ac:dyDescent="0.3">
      <c r="A543" s="135" t="s">
        <v>792</v>
      </c>
      <c r="B543" s="135" t="s">
        <v>3226</v>
      </c>
      <c r="C543" s="135" t="s">
        <v>31</v>
      </c>
      <c r="D543" s="135" t="s">
        <v>2942</v>
      </c>
      <c r="E543" s="135"/>
      <c r="F543" s="135" t="s">
        <v>3256</v>
      </c>
      <c r="G543" s="135" t="s">
        <v>1075</v>
      </c>
      <c r="H543" s="135" t="s">
        <v>135</v>
      </c>
      <c r="I543" s="135">
        <v>1</v>
      </c>
      <c r="J543" s="135" t="s">
        <v>105</v>
      </c>
      <c r="K543" s="135" t="s">
        <v>4508</v>
      </c>
      <c r="L543" s="186">
        <v>1</v>
      </c>
      <c r="W543" s="135"/>
      <c r="X543" s="135"/>
    </row>
    <row r="544" spans="1:26" x14ac:dyDescent="0.3">
      <c r="A544" s="6" t="s">
        <v>792</v>
      </c>
      <c r="B544" s="6" t="s">
        <v>3226</v>
      </c>
      <c r="C544" s="6" t="s">
        <v>31</v>
      </c>
      <c r="D544" s="6" t="s">
        <v>2887</v>
      </c>
      <c r="E544" s="6"/>
      <c r="F544" s="6" t="s">
        <v>3257</v>
      </c>
      <c r="G544" s="6" t="s">
        <v>1073</v>
      </c>
      <c r="H544" s="6" t="s">
        <v>1074</v>
      </c>
      <c r="I544" s="6">
        <v>1</v>
      </c>
      <c r="J544" s="6" t="s">
        <v>105</v>
      </c>
      <c r="K544" s="6" t="s">
        <v>4509</v>
      </c>
      <c r="L544" s="151">
        <v>1</v>
      </c>
      <c r="N544"/>
      <c r="W544" s="6"/>
      <c r="X544" s="6"/>
    </row>
    <row r="545" spans="1:26" s="123" customFormat="1" x14ac:dyDescent="0.3">
      <c r="A545" s="132" t="s">
        <v>792</v>
      </c>
      <c r="B545" s="132" t="s">
        <v>3226</v>
      </c>
      <c r="C545" s="132" t="s">
        <v>31</v>
      </c>
      <c r="D545" s="132" t="s">
        <v>2893</v>
      </c>
      <c r="E545" s="132"/>
      <c r="F545" s="132" t="s">
        <v>3263</v>
      </c>
      <c r="G545" s="132" t="s">
        <v>3264</v>
      </c>
      <c r="H545" s="132" t="s">
        <v>3265</v>
      </c>
      <c r="I545" s="132">
        <v>1</v>
      </c>
      <c r="J545" s="132" t="s">
        <v>121</v>
      </c>
      <c r="K545" s="132" t="s">
        <v>4508</v>
      </c>
      <c r="L545" s="185">
        <v>0</v>
      </c>
      <c r="W545" s="132"/>
      <c r="X545" s="132"/>
    </row>
    <row r="546" spans="1:26" x14ac:dyDescent="0.3">
      <c r="A546" s="6" t="s">
        <v>792</v>
      </c>
      <c r="B546" s="6" t="s">
        <v>3226</v>
      </c>
      <c r="C546" s="6" t="s">
        <v>31</v>
      </c>
      <c r="D546" s="6" t="s">
        <v>3230</v>
      </c>
      <c r="E546" s="6"/>
      <c r="F546" s="6" t="s">
        <v>3272</v>
      </c>
      <c r="G546" s="6" t="s">
        <v>1089</v>
      </c>
      <c r="H546" s="6" t="s">
        <v>1090</v>
      </c>
      <c r="I546" s="6">
        <v>1</v>
      </c>
      <c r="J546" s="6" t="s">
        <v>105</v>
      </c>
      <c r="K546" s="6" t="s">
        <v>4511</v>
      </c>
      <c r="L546" s="151">
        <v>1</v>
      </c>
      <c r="N546"/>
      <c r="W546" s="6"/>
      <c r="X546" s="6"/>
    </row>
    <row r="547" spans="1:26" x14ac:dyDescent="0.3">
      <c r="A547" s="6" t="s">
        <v>792</v>
      </c>
      <c r="B547" s="6" t="s">
        <v>3226</v>
      </c>
      <c r="C547" s="6" t="s">
        <v>31</v>
      </c>
      <c r="D547" s="6" t="s">
        <v>3030</v>
      </c>
      <c r="E547" s="6"/>
      <c r="F547" s="6" t="s">
        <v>3271</v>
      </c>
      <c r="G547" s="6" t="s">
        <v>1071</v>
      </c>
      <c r="H547" s="6" t="s">
        <v>397</v>
      </c>
      <c r="I547" s="6">
        <v>1</v>
      </c>
      <c r="J547" s="6" t="s">
        <v>105</v>
      </c>
      <c r="K547" s="6" t="s">
        <v>4512</v>
      </c>
      <c r="L547" s="151">
        <v>1</v>
      </c>
      <c r="N547"/>
      <c r="W547" s="6"/>
      <c r="X547" s="6"/>
    </row>
    <row r="548" spans="1:26" s="138" customFormat="1" x14ac:dyDescent="0.3">
      <c r="A548" s="135" t="s">
        <v>792</v>
      </c>
      <c r="B548" s="135" t="s">
        <v>3226</v>
      </c>
      <c r="C548" s="135" t="s">
        <v>31</v>
      </c>
      <c r="D548" s="135" t="s">
        <v>2917</v>
      </c>
      <c r="E548" s="135"/>
      <c r="F548" s="135" t="s">
        <v>1080</v>
      </c>
      <c r="G548" s="135" t="s">
        <v>1081</v>
      </c>
      <c r="H548" s="135" t="s">
        <v>1082</v>
      </c>
      <c r="I548" s="135">
        <v>1</v>
      </c>
      <c r="J548" s="135" t="s">
        <v>105</v>
      </c>
      <c r="K548" s="135" t="s">
        <v>4508</v>
      </c>
      <c r="L548" s="186">
        <v>1</v>
      </c>
      <c r="O548" s="135"/>
      <c r="P548" s="135"/>
      <c r="Q548" s="135"/>
      <c r="R548" s="135"/>
      <c r="S548" s="135"/>
      <c r="T548" s="135"/>
      <c r="U548" s="135"/>
      <c r="V548" s="135"/>
      <c r="W548" s="135"/>
      <c r="X548" s="135"/>
      <c r="Y548" s="135"/>
      <c r="Z548" s="135"/>
    </row>
    <row r="549" spans="1:26" x14ac:dyDescent="0.3">
      <c r="A549" s="6" t="s">
        <v>792</v>
      </c>
      <c r="B549" s="6" t="s">
        <v>3226</v>
      </c>
      <c r="C549" s="6" t="s">
        <v>31</v>
      </c>
      <c r="D549" s="6" t="s">
        <v>3260</v>
      </c>
      <c r="E549" s="6"/>
      <c r="F549" s="6" t="s">
        <v>3261</v>
      </c>
      <c r="G549" s="6" t="s">
        <v>1066</v>
      </c>
      <c r="H549" s="6" t="s">
        <v>1067</v>
      </c>
      <c r="I549" s="6">
        <v>1</v>
      </c>
      <c r="J549" s="6" t="s">
        <v>105</v>
      </c>
      <c r="K549" s="6" t="s">
        <v>4507</v>
      </c>
      <c r="L549" s="151">
        <v>1</v>
      </c>
      <c r="N549"/>
      <c r="W549" s="6"/>
      <c r="X549" s="6"/>
    </row>
    <row r="550" spans="1:26" x14ac:dyDescent="0.3">
      <c r="A550" s="6" t="s">
        <v>792</v>
      </c>
      <c r="B550" s="6" t="s">
        <v>3226</v>
      </c>
      <c r="C550" s="6" t="s">
        <v>31</v>
      </c>
      <c r="D550" s="6" t="s">
        <v>2887</v>
      </c>
      <c r="E550" s="6"/>
      <c r="F550" s="6" t="s">
        <v>3274</v>
      </c>
      <c r="G550" s="6" t="s">
        <v>1078</v>
      </c>
      <c r="H550" s="6" t="s">
        <v>1079</v>
      </c>
      <c r="I550" s="6">
        <v>1</v>
      </c>
      <c r="J550" s="6" t="s">
        <v>105</v>
      </c>
      <c r="K550" s="6" t="s">
        <v>4511</v>
      </c>
      <c r="L550" s="151">
        <v>1</v>
      </c>
      <c r="N550"/>
      <c r="W550" s="6"/>
      <c r="X550" s="6"/>
    </row>
    <row r="551" spans="1:26" s="6" customFormat="1" x14ac:dyDescent="0.3">
      <c r="A551" s="8" t="s">
        <v>2562</v>
      </c>
      <c r="B551" s="61"/>
      <c r="C551" s="8"/>
      <c r="D551" s="8"/>
      <c r="F551" s="8"/>
      <c r="G551" s="8"/>
      <c r="H551" s="8"/>
      <c r="I551" s="29">
        <f>SUM(I536:I550)</f>
        <v>15</v>
      </c>
      <c r="J551" s="8"/>
      <c r="K551" s="8"/>
      <c r="L551" s="29">
        <f>SUM(L536:L550)</f>
        <v>14</v>
      </c>
      <c r="M551" s="62">
        <f>(L551/I551)</f>
        <v>0.93333333333333335</v>
      </c>
    </row>
    <row r="552" spans="1:26" s="6" customFormat="1" x14ac:dyDescent="0.3">
      <c r="A552" s="108"/>
      <c r="B552" s="104"/>
      <c r="C552" s="104"/>
      <c r="D552" s="104"/>
      <c r="F552" s="104"/>
      <c r="G552" s="104"/>
      <c r="H552" s="104"/>
      <c r="I552" s="55"/>
      <c r="J552" s="109"/>
      <c r="L552" s="55"/>
    </row>
    <row r="553" spans="1:26" s="132" customFormat="1" x14ac:dyDescent="0.3">
      <c r="A553" s="132" t="s">
        <v>792</v>
      </c>
      <c r="B553" s="132" t="s">
        <v>3226</v>
      </c>
      <c r="C553" s="132" t="s">
        <v>29</v>
      </c>
      <c r="D553" s="132" t="s">
        <v>2856</v>
      </c>
      <c r="F553" s="132" t="s">
        <v>1112</v>
      </c>
      <c r="G553" s="132" t="s">
        <v>203</v>
      </c>
      <c r="H553" s="132" t="s">
        <v>1113</v>
      </c>
      <c r="I553" s="182">
        <v>1</v>
      </c>
      <c r="J553" s="132" t="s">
        <v>121</v>
      </c>
      <c r="K553" s="132" t="s">
        <v>4508</v>
      </c>
      <c r="L553" s="182">
        <v>0</v>
      </c>
    </row>
    <row r="554" spans="1:26" s="135" customFormat="1" x14ac:dyDescent="0.3">
      <c r="A554" s="135" t="s">
        <v>792</v>
      </c>
      <c r="B554" s="135" t="s">
        <v>3226</v>
      </c>
      <c r="C554" s="135" t="s">
        <v>29</v>
      </c>
      <c r="D554" s="135" t="s">
        <v>3734</v>
      </c>
      <c r="F554" s="135" t="s">
        <v>3910</v>
      </c>
      <c r="G554" s="135" t="s">
        <v>3911</v>
      </c>
      <c r="H554" s="135" t="s">
        <v>3912</v>
      </c>
      <c r="I554" s="180">
        <v>1</v>
      </c>
      <c r="J554" s="135" t="s">
        <v>105</v>
      </c>
      <c r="K554" s="135" t="s">
        <v>4508</v>
      </c>
      <c r="L554" s="180">
        <v>1</v>
      </c>
    </row>
    <row r="555" spans="1:26" s="135" customFormat="1" x14ac:dyDescent="0.3">
      <c r="A555" s="135" t="s">
        <v>792</v>
      </c>
      <c r="B555" s="135" t="s">
        <v>3226</v>
      </c>
      <c r="C555" s="135" t="s">
        <v>29</v>
      </c>
      <c r="D555" s="135" t="s">
        <v>2836</v>
      </c>
      <c r="F555" s="135" t="s">
        <v>3284</v>
      </c>
      <c r="G555" s="135" t="s">
        <v>631</v>
      </c>
      <c r="H555" s="135" t="s">
        <v>1127</v>
      </c>
      <c r="I555" s="180">
        <v>1</v>
      </c>
      <c r="J555" s="135" t="s">
        <v>105</v>
      </c>
      <c r="K555" s="135" t="s">
        <v>4508</v>
      </c>
      <c r="L555" s="180">
        <v>1</v>
      </c>
    </row>
    <row r="556" spans="1:26" s="132" customFormat="1" x14ac:dyDescent="0.3">
      <c r="A556" s="132" t="s">
        <v>792</v>
      </c>
      <c r="B556" s="132" t="s">
        <v>3226</v>
      </c>
      <c r="C556" s="132" t="s">
        <v>29</v>
      </c>
      <c r="D556" s="132" t="s">
        <v>4074</v>
      </c>
      <c r="F556" s="132" t="s">
        <v>4251</v>
      </c>
      <c r="G556" s="132" t="s">
        <v>1703</v>
      </c>
      <c r="H556" s="132" t="s">
        <v>190</v>
      </c>
      <c r="I556" s="182">
        <v>1</v>
      </c>
      <c r="J556" s="132" t="s">
        <v>121</v>
      </c>
      <c r="K556" s="132" t="s">
        <v>4508</v>
      </c>
      <c r="L556" s="182">
        <v>0</v>
      </c>
    </row>
    <row r="557" spans="1:26" s="135" customFormat="1" x14ac:dyDescent="0.3">
      <c r="A557" s="135" t="s">
        <v>792</v>
      </c>
      <c r="B557" s="135" t="s">
        <v>3226</v>
      </c>
      <c r="C557" s="135" t="s">
        <v>29</v>
      </c>
      <c r="D557" s="135" t="s">
        <v>2852</v>
      </c>
      <c r="F557" s="135" t="s">
        <v>3289</v>
      </c>
      <c r="G557" s="135" t="s">
        <v>1139</v>
      </c>
      <c r="H557" s="135" t="s">
        <v>1140</v>
      </c>
      <c r="I557" s="180">
        <v>1</v>
      </c>
      <c r="J557" s="135" t="s">
        <v>105</v>
      </c>
      <c r="K557" s="135" t="s">
        <v>4508</v>
      </c>
      <c r="L557" s="180">
        <v>1</v>
      </c>
    </row>
    <row r="558" spans="1:26" s="138" customFormat="1" x14ac:dyDescent="0.3">
      <c r="A558" s="135" t="s">
        <v>792</v>
      </c>
      <c r="B558" s="135" t="s">
        <v>3226</v>
      </c>
      <c r="C558" s="135" t="s">
        <v>29</v>
      </c>
      <c r="D558" s="135" t="s">
        <v>2836</v>
      </c>
      <c r="E558" s="135"/>
      <c r="F558" s="135" t="s">
        <v>1128</v>
      </c>
      <c r="G558" s="135" t="s">
        <v>1129</v>
      </c>
      <c r="H558" s="135" t="s">
        <v>365</v>
      </c>
      <c r="I558" s="135">
        <v>1</v>
      </c>
      <c r="J558" s="135" t="s">
        <v>105</v>
      </c>
      <c r="K558" s="135" t="s">
        <v>4508</v>
      </c>
      <c r="L558" s="170">
        <v>1</v>
      </c>
      <c r="W558" s="135"/>
      <c r="X558" s="135"/>
    </row>
    <row r="559" spans="1:26" x14ac:dyDescent="0.3">
      <c r="A559" s="6" t="s">
        <v>792</v>
      </c>
      <c r="B559" s="6" t="s">
        <v>3226</v>
      </c>
      <c r="C559" s="6" t="s">
        <v>29</v>
      </c>
      <c r="D559" s="6" t="s">
        <v>3093</v>
      </c>
      <c r="E559" s="6"/>
      <c r="F559" s="6" t="s">
        <v>3293</v>
      </c>
      <c r="G559" s="6" t="s">
        <v>1100</v>
      </c>
      <c r="H559" s="6" t="s">
        <v>1101</v>
      </c>
      <c r="I559" s="6">
        <v>1</v>
      </c>
      <c r="J559" s="6" t="s">
        <v>105</v>
      </c>
      <c r="K559" s="6" t="s">
        <v>4510</v>
      </c>
      <c r="L559" s="107">
        <v>1</v>
      </c>
      <c r="N559"/>
      <c r="W559" s="6"/>
      <c r="X559" s="6"/>
    </row>
    <row r="560" spans="1:26" s="138" customFormat="1" x14ac:dyDescent="0.3">
      <c r="A560" s="135" t="s">
        <v>792</v>
      </c>
      <c r="B560" s="135" t="s">
        <v>3226</v>
      </c>
      <c r="C560" s="135" t="s">
        <v>29</v>
      </c>
      <c r="D560" s="135" t="s">
        <v>2926</v>
      </c>
      <c r="E560" s="135"/>
      <c r="F560" s="135" t="s">
        <v>1098</v>
      </c>
      <c r="G560" s="135" t="s">
        <v>1099</v>
      </c>
      <c r="H560" s="135" t="s">
        <v>878</v>
      </c>
      <c r="I560" s="135">
        <v>1</v>
      </c>
      <c r="J560" s="135" t="s">
        <v>105</v>
      </c>
      <c r="K560" s="135" t="s">
        <v>4508</v>
      </c>
      <c r="L560" s="170">
        <v>1</v>
      </c>
      <c r="W560" s="135"/>
      <c r="X560" s="135"/>
    </row>
    <row r="561" spans="1:24" s="123" customFormat="1" x14ac:dyDescent="0.3">
      <c r="A561" s="132" t="s">
        <v>792</v>
      </c>
      <c r="B561" s="132" t="s">
        <v>3226</v>
      </c>
      <c r="C561" s="132" t="s">
        <v>29</v>
      </c>
      <c r="D561" s="132" t="s">
        <v>2893</v>
      </c>
      <c r="E561" s="132"/>
      <c r="F561" s="132" t="s">
        <v>3278</v>
      </c>
      <c r="G561" s="132" t="s">
        <v>3279</v>
      </c>
      <c r="H561" s="132" t="s">
        <v>3280</v>
      </c>
      <c r="I561" s="132">
        <v>1</v>
      </c>
      <c r="J561" s="132" t="s">
        <v>121</v>
      </c>
      <c r="K561" s="132" t="s">
        <v>4508</v>
      </c>
      <c r="L561" s="169">
        <v>0</v>
      </c>
      <c r="W561" s="132"/>
      <c r="X561" s="132"/>
    </row>
    <row r="562" spans="1:24" s="138" customFormat="1" x14ac:dyDescent="0.3">
      <c r="A562" s="135" t="s">
        <v>792</v>
      </c>
      <c r="B562" s="135" t="s">
        <v>3226</v>
      </c>
      <c r="C562" s="135" t="s">
        <v>29</v>
      </c>
      <c r="D562" s="135" t="s">
        <v>2836</v>
      </c>
      <c r="E562" s="135"/>
      <c r="F562" s="135" t="s">
        <v>1118</v>
      </c>
      <c r="G562" s="135" t="s">
        <v>1119</v>
      </c>
      <c r="H562" s="135" t="s">
        <v>1120</v>
      </c>
      <c r="I562" s="135">
        <v>1</v>
      </c>
      <c r="J562" s="135" t="s">
        <v>105</v>
      </c>
      <c r="K562" s="135" t="s">
        <v>4508</v>
      </c>
      <c r="L562" s="170">
        <v>1</v>
      </c>
      <c r="W562" s="135"/>
      <c r="X562" s="135"/>
    </row>
    <row r="563" spans="1:24" s="123" customFormat="1" x14ac:dyDescent="0.3">
      <c r="A563" s="132" t="s">
        <v>792</v>
      </c>
      <c r="B563" s="132" t="s">
        <v>3226</v>
      </c>
      <c r="C563" s="132" t="s">
        <v>29</v>
      </c>
      <c r="D563" s="132" t="s">
        <v>2836</v>
      </c>
      <c r="E563" s="132"/>
      <c r="F563" s="132" t="s">
        <v>1143</v>
      </c>
      <c r="G563" s="132" t="s">
        <v>1144</v>
      </c>
      <c r="H563" s="132" t="s">
        <v>292</v>
      </c>
      <c r="I563" s="132">
        <v>1</v>
      </c>
      <c r="J563" s="132" t="s">
        <v>121</v>
      </c>
      <c r="K563" s="132" t="s">
        <v>4508</v>
      </c>
      <c r="L563" s="169">
        <v>0</v>
      </c>
      <c r="W563" s="132"/>
      <c r="X563" s="132"/>
    </row>
    <row r="564" spans="1:24" s="138" customFormat="1" x14ac:dyDescent="0.3">
      <c r="A564" s="135" t="s">
        <v>792</v>
      </c>
      <c r="B564" s="135" t="s">
        <v>3226</v>
      </c>
      <c r="C564" s="135" t="s">
        <v>29</v>
      </c>
      <c r="D564" s="135" t="s">
        <v>2907</v>
      </c>
      <c r="E564" s="135"/>
      <c r="F564" s="135" t="s">
        <v>1105</v>
      </c>
      <c r="G564" s="135" t="s">
        <v>1106</v>
      </c>
      <c r="H564" s="135" t="s">
        <v>1107</v>
      </c>
      <c r="I564" s="135">
        <v>1</v>
      </c>
      <c r="J564" s="135" t="s">
        <v>105</v>
      </c>
      <c r="K564" s="135" t="s">
        <v>4508</v>
      </c>
      <c r="L564" s="170">
        <v>1</v>
      </c>
      <c r="W564" s="135"/>
      <c r="X564" s="135"/>
    </row>
    <row r="565" spans="1:24" s="123" customFormat="1" x14ac:dyDescent="0.3">
      <c r="A565" s="132" t="s">
        <v>792</v>
      </c>
      <c r="B565" s="132" t="s">
        <v>3226</v>
      </c>
      <c r="C565" s="132" t="s">
        <v>29</v>
      </c>
      <c r="D565" s="132" t="s">
        <v>2836</v>
      </c>
      <c r="E565" s="132"/>
      <c r="F565" s="132" t="s">
        <v>1114</v>
      </c>
      <c r="G565" s="132" t="s">
        <v>1115</v>
      </c>
      <c r="H565" s="132" t="s">
        <v>545</v>
      </c>
      <c r="I565" s="132">
        <v>1</v>
      </c>
      <c r="J565" s="132" t="s">
        <v>121</v>
      </c>
      <c r="K565" s="132" t="s">
        <v>4508</v>
      </c>
      <c r="L565" s="169">
        <v>0</v>
      </c>
      <c r="W565" s="132"/>
      <c r="X565" s="132"/>
    </row>
    <row r="566" spans="1:24" x14ac:dyDescent="0.3">
      <c r="A566" s="6" t="s">
        <v>792</v>
      </c>
      <c r="B566" s="6" t="s">
        <v>3226</v>
      </c>
      <c r="C566" s="6" t="s">
        <v>29</v>
      </c>
      <c r="D566" s="6" t="s">
        <v>3285</v>
      </c>
      <c r="E566" s="6"/>
      <c r="F566" s="6" t="s">
        <v>3286</v>
      </c>
      <c r="G566" s="6" t="s">
        <v>195</v>
      </c>
      <c r="H566" s="6" t="s">
        <v>807</v>
      </c>
      <c r="I566" s="6">
        <v>1</v>
      </c>
      <c r="J566" s="6" t="s">
        <v>105</v>
      </c>
      <c r="K566" s="6" t="s">
        <v>4511</v>
      </c>
      <c r="L566" s="107">
        <v>1</v>
      </c>
      <c r="N566"/>
      <c r="W566" s="6"/>
      <c r="X566" s="6"/>
    </row>
    <row r="567" spans="1:24" x14ac:dyDescent="0.3">
      <c r="A567" s="6" t="s">
        <v>792</v>
      </c>
      <c r="B567" s="6" t="s">
        <v>3226</v>
      </c>
      <c r="C567" s="6" t="s">
        <v>29</v>
      </c>
      <c r="D567" s="6" t="s">
        <v>2972</v>
      </c>
      <c r="E567" s="6"/>
      <c r="F567" s="6" t="s">
        <v>3287</v>
      </c>
      <c r="G567" s="6" t="s">
        <v>1110</v>
      </c>
      <c r="H567" s="6" t="s">
        <v>1111</v>
      </c>
      <c r="I567" s="6">
        <v>1</v>
      </c>
      <c r="J567" s="6" t="s">
        <v>105</v>
      </c>
      <c r="K567" s="6" t="s">
        <v>4510</v>
      </c>
      <c r="L567" s="107">
        <v>1</v>
      </c>
      <c r="N567"/>
      <c r="W567" s="6"/>
      <c r="X567" s="6"/>
    </row>
    <row r="568" spans="1:24" s="123" customFormat="1" x14ac:dyDescent="0.3">
      <c r="A568" s="132" t="s">
        <v>792</v>
      </c>
      <c r="B568" s="132" t="s">
        <v>3226</v>
      </c>
      <c r="C568" s="132" t="s">
        <v>29</v>
      </c>
      <c r="D568" s="132" t="s">
        <v>2837</v>
      </c>
      <c r="E568" s="132"/>
      <c r="F568" s="132" t="s">
        <v>1108</v>
      </c>
      <c r="G568" s="132" t="s">
        <v>183</v>
      </c>
      <c r="H568" s="132" t="s">
        <v>190</v>
      </c>
      <c r="I568" s="132">
        <v>1</v>
      </c>
      <c r="J568" s="132" t="s">
        <v>121</v>
      </c>
      <c r="K568" s="132" t="s">
        <v>4508</v>
      </c>
      <c r="L568" s="169">
        <v>0</v>
      </c>
      <c r="W568" s="132"/>
      <c r="X568" s="132"/>
    </row>
    <row r="569" spans="1:24" s="138" customFormat="1" x14ac:dyDescent="0.3">
      <c r="A569" s="135" t="s">
        <v>792</v>
      </c>
      <c r="B569" s="135" t="s">
        <v>3226</v>
      </c>
      <c r="C569" s="135" t="s">
        <v>29</v>
      </c>
      <c r="D569" s="135" t="s">
        <v>2836</v>
      </c>
      <c r="E569" s="135"/>
      <c r="F569" s="135" t="s">
        <v>1121</v>
      </c>
      <c r="G569" s="135" t="s">
        <v>757</v>
      </c>
      <c r="H569" s="135" t="s">
        <v>1122</v>
      </c>
      <c r="I569" s="135">
        <v>1</v>
      </c>
      <c r="J569" s="135" t="s">
        <v>105</v>
      </c>
      <c r="K569" s="135" t="s">
        <v>4508</v>
      </c>
      <c r="L569" s="170">
        <v>1</v>
      </c>
      <c r="W569" s="135"/>
      <c r="X569" s="135"/>
    </row>
    <row r="570" spans="1:24" s="138" customFormat="1" x14ac:dyDescent="0.3">
      <c r="A570" s="135" t="s">
        <v>792</v>
      </c>
      <c r="B570" s="135" t="s">
        <v>3226</v>
      </c>
      <c r="C570" s="135" t="s">
        <v>29</v>
      </c>
      <c r="D570" s="135" t="s">
        <v>3290</v>
      </c>
      <c r="E570" s="135"/>
      <c r="F570" s="135" t="s">
        <v>3291</v>
      </c>
      <c r="G570" s="135" t="s">
        <v>800</v>
      </c>
      <c r="H570" s="135" t="s">
        <v>481</v>
      </c>
      <c r="I570" s="135">
        <v>1</v>
      </c>
      <c r="J570" s="135" t="s">
        <v>105</v>
      </c>
      <c r="K570" s="135" t="s">
        <v>4508</v>
      </c>
      <c r="L570" s="170">
        <v>1</v>
      </c>
      <c r="O570" s="135"/>
      <c r="P570" s="135"/>
      <c r="Q570" s="135"/>
      <c r="R570" s="135"/>
      <c r="S570" s="135"/>
      <c r="T570" s="135"/>
      <c r="U570" s="135"/>
      <c r="V570" s="135"/>
      <c r="W570" s="135"/>
      <c r="X570" s="135"/>
    </row>
    <row r="571" spans="1:24" s="123" customFormat="1" x14ac:dyDescent="0.3">
      <c r="A571" s="132" t="s">
        <v>792</v>
      </c>
      <c r="B571" s="132" t="s">
        <v>3226</v>
      </c>
      <c r="C571" s="132" t="s">
        <v>29</v>
      </c>
      <c r="D571" s="132" t="s">
        <v>3927</v>
      </c>
      <c r="E571" s="132"/>
      <c r="F571" s="132" t="s">
        <v>3996</v>
      </c>
      <c r="G571" s="132" t="s">
        <v>3997</v>
      </c>
      <c r="H571" s="132" t="s">
        <v>241</v>
      </c>
      <c r="I571" s="132">
        <v>1</v>
      </c>
      <c r="J571" s="132" t="s">
        <v>121</v>
      </c>
      <c r="K571" s="132" t="s">
        <v>4508</v>
      </c>
      <c r="L571" s="169">
        <v>0</v>
      </c>
      <c r="O571" s="132"/>
      <c r="P571" s="132"/>
      <c r="Q571" s="132"/>
      <c r="R571" s="132"/>
      <c r="S571" s="132"/>
      <c r="T571" s="132"/>
      <c r="U571" s="132"/>
      <c r="V571" s="132"/>
      <c r="W571" s="132"/>
      <c r="X571" s="132"/>
    </row>
    <row r="572" spans="1:24" s="138" customFormat="1" x14ac:dyDescent="0.3">
      <c r="A572" s="135" t="s">
        <v>792</v>
      </c>
      <c r="B572" s="135" t="s">
        <v>3226</v>
      </c>
      <c r="C572" s="135" t="s">
        <v>29</v>
      </c>
      <c r="D572" s="135" t="s">
        <v>2972</v>
      </c>
      <c r="E572" s="135"/>
      <c r="F572" s="135" t="s">
        <v>3292</v>
      </c>
      <c r="G572" s="135" t="s">
        <v>1109</v>
      </c>
      <c r="H572" s="135" t="s">
        <v>336</v>
      </c>
      <c r="I572" s="135">
        <v>1</v>
      </c>
      <c r="J572" s="135" t="s">
        <v>105</v>
      </c>
      <c r="K572" s="135" t="s">
        <v>4508</v>
      </c>
      <c r="L572" s="170">
        <v>1</v>
      </c>
      <c r="O572" s="135"/>
      <c r="P572" s="135"/>
      <c r="Q572" s="135"/>
      <c r="R572" s="135"/>
      <c r="S572" s="135"/>
      <c r="T572" s="135"/>
      <c r="U572" s="135"/>
      <c r="V572" s="135"/>
      <c r="W572" s="135"/>
      <c r="X572" s="135"/>
    </row>
    <row r="573" spans="1:24" s="138" customFormat="1" x14ac:dyDescent="0.3">
      <c r="A573" s="135" t="s">
        <v>792</v>
      </c>
      <c r="B573" s="135" t="s">
        <v>3226</v>
      </c>
      <c r="C573" s="135" t="s">
        <v>29</v>
      </c>
      <c r="D573" s="135" t="s">
        <v>2836</v>
      </c>
      <c r="E573" s="135"/>
      <c r="F573" s="135" t="s">
        <v>1133</v>
      </c>
      <c r="G573" s="135" t="s">
        <v>1134</v>
      </c>
      <c r="H573" s="135" t="s">
        <v>1135</v>
      </c>
      <c r="I573" s="135">
        <v>1</v>
      </c>
      <c r="J573" s="135" t="s">
        <v>105</v>
      </c>
      <c r="K573" s="135" t="s">
        <v>4508</v>
      </c>
      <c r="L573" s="170">
        <v>1</v>
      </c>
      <c r="O573" s="135"/>
      <c r="P573" s="135"/>
      <c r="Q573" s="135"/>
      <c r="R573" s="135"/>
      <c r="S573" s="135"/>
      <c r="T573" s="135"/>
      <c r="U573" s="135"/>
      <c r="V573" s="135"/>
      <c r="W573" s="135"/>
      <c r="X573" s="135"/>
    </row>
    <row r="574" spans="1:24" s="6" customFormat="1" x14ac:dyDescent="0.3">
      <c r="A574" s="8" t="s">
        <v>2562</v>
      </c>
      <c r="B574" s="61"/>
      <c r="C574" s="8"/>
      <c r="D574" s="8"/>
      <c r="F574" s="8"/>
      <c r="G574" s="8"/>
      <c r="H574" s="8"/>
      <c r="I574" s="29">
        <f>SUM(I553:I573)</f>
        <v>21</v>
      </c>
      <c r="J574" s="8"/>
      <c r="K574" s="8"/>
      <c r="L574" s="29">
        <f>SUM(L553:L573)</f>
        <v>14</v>
      </c>
      <c r="M574" s="62">
        <f>(L574/I574)</f>
        <v>0.66666666666666663</v>
      </c>
    </row>
    <row r="575" spans="1:24" s="6" customFormat="1" x14ac:dyDescent="0.3">
      <c r="A575" s="8" t="s">
        <v>2563</v>
      </c>
      <c r="B575" s="61"/>
      <c r="C575" s="8"/>
      <c r="D575" s="8"/>
      <c r="F575" s="8"/>
      <c r="G575" s="8"/>
      <c r="H575" s="8"/>
      <c r="I575" s="29">
        <f>SUM(I507+I523+I534+I551+I574)</f>
        <v>68</v>
      </c>
      <c r="J575" s="8"/>
      <c r="K575" s="8"/>
      <c r="L575" s="29">
        <f>SUM(L507+L523+L534+L551+L574)</f>
        <v>57</v>
      </c>
      <c r="M575" s="62">
        <f>(L575/I575)</f>
        <v>0.83823529411764708</v>
      </c>
    </row>
    <row r="576" spans="1:24" s="6" customFormat="1" x14ac:dyDescent="0.3">
      <c r="A576" s="108"/>
      <c r="B576" s="104"/>
      <c r="C576" s="104"/>
      <c r="D576" s="104"/>
      <c r="F576" s="104"/>
      <c r="G576" s="104"/>
      <c r="H576" s="104"/>
      <c r="I576" s="55"/>
      <c r="J576" s="109"/>
      <c r="L576" s="55"/>
    </row>
    <row r="577" spans="1:24" x14ac:dyDescent="0.3">
      <c r="A577" s="6" t="s">
        <v>792</v>
      </c>
      <c r="B577" s="6" t="s">
        <v>3294</v>
      </c>
      <c r="C577" s="6" t="s">
        <v>21</v>
      </c>
      <c r="D577" s="6" t="s">
        <v>2861</v>
      </c>
      <c r="E577" s="6"/>
      <c r="F577" s="6" t="s">
        <v>3286</v>
      </c>
      <c r="G577" s="6" t="s">
        <v>195</v>
      </c>
      <c r="H577" s="6" t="s">
        <v>807</v>
      </c>
      <c r="I577" s="6">
        <v>1</v>
      </c>
      <c r="J577" s="6" t="s">
        <v>105</v>
      </c>
      <c r="K577" s="6" t="s">
        <v>4511</v>
      </c>
      <c r="L577" s="107">
        <v>1</v>
      </c>
      <c r="N577"/>
      <c r="W577" s="6"/>
      <c r="X577" s="6"/>
    </row>
    <row r="578" spans="1:24" x14ac:dyDescent="0.3">
      <c r="A578" s="6" t="s">
        <v>792</v>
      </c>
      <c r="B578" s="6" t="s">
        <v>3294</v>
      </c>
      <c r="C578" s="6" t="s">
        <v>21</v>
      </c>
      <c r="D578" s="6" t="s">
        <v>2962</v>
      </c>
      <c r="E578" s="6"/>
      <c r="F578" s="6" t="s">
        <v>3299</v>
      </c>
      <c r="G578" s="6" t="s">
        <v>808</v>
      </c>
      <c r="H578" s="6" t="s">
        <v>594</v>
      </c>
      <c r="I578" s="6">
        <v>1</v>
      </c>
      <c r="J578" s="6" t="s">
        <v>105</v>
      </c>
      <c r="K578" s="6" t="s">
        <v>4512</v>
      </c>
      <c r="L578" s="107">
        <v>1</v>
      </c>
      <c r="N578"/>
      <c r="W578" s="6"/>
      <c r="X578" s="6"/>
    </row>
    <row r="579" spans="1:24" x14ac:dyDescent="0.3">
      <c r="A579" s="6" t="s">
        <v>792</v>
      </c>
      <c r="B579" s="6" t="s">
        <v>3294</v>
      </c>
      <c r="C579" s="6" t="s">
        <v>21</v>
      </c>
      <c r="D579" s="6" t="s">
        <v>2870</v>
      </c>
      <c r="E579" s="6"/>
      <c r="F579" s="6" t="s">
        <v>3300</v>
      </c>
      <c r="G579" s="6" t="s">
        <v>804</v>
      </c>
      <c r="H579" s="6" t="s">
        <v>4192</v>
      </c>
      <c r="I579" s="6">
        <v>1</v>
      </c>
      <c r="J579" s="6" t="s">
        <v>105</v>
      </c>
      <c r="K579" s="6" t="s">
        <v>4511</v>
      </c>
      <c r="L579" s="107">
        <v>1</v>
      </c>
      <c r="N579"/>
      <c r="W579" s="6"/>
      <c r="X579" s="6"/>
    </row>
    <row r="580" spans="1:24" s="138" customFormat="1" x14ac:dyDescent="0.3">
      <c r="A580" s="135" t="s">
        <v>792</v>
      </c>
      <c r="B580" s="135" t="s">
        <v>3294</v>
      </c>
      <c r="C580" s="135" t="s">
        <v>21</v>
      </c>
      <c r="D580" s="135" t="s">
        <v>2836</v>
      </c>
      <c r="E580" s="135"/>
      <c r="F580" s="135" t="s">
        <v>793</v>
      </c>
      <c r="G580" s="135" t="s">
        <v>794</v>
      </c>
      <c r="H580" s="135" t="s">
        <v>795</v>
      </c>
      <c r="I580" s="135">
        <v>1</v>
      </c>
      <c r="J580" s="135" t="s">
        <v>105</v>
      </c>
      <c r="K580" s="135" t="s">
        <v>4508</v>
      </c>
      <c r="L580" s="170">
        <v>1</v>
      </c>
      <c r="W580" s="135"/>
      <c r="X580" s="135"/>
    </row>
    <row r="581" spans="1:24" x14ac:dyDescent="0.3">
      <c r="A581" s="6" t="s">
        <v>792</v>
      </c>
      <c r="B581" s="6" t="s">
        <v>3294</v>
      </c>
      <c r="C581" s="6" t="s">
        <v>21</v>
      </c>
      <c r="D581" s="6" t="s">
        <v>3140</v>
      </c>
      <c r="E581" s="6"/>
      <c r="F581" s="6" t="s">
        <v>3296</v>
      </c>
      <c r="G581" s="6" t="s">
        <v>183</v>
      </c>
      <c r="H581" s="6" t="s">
        <v>332</v>
      </c>
      <c r="I581" s="6">
        <v>1</v>
      </c>
      <c r="J581" s="6" t="s">
        <v>105</v>
      </c>
      <c r="K581" s="6" t="s">
        <v>4509</v>
      </c>
      <c r="L581" s="107">
        <v>1</v>
      </c>
      <c r="N581"/>
      <c r="W581" s="6"/>
      <c r="X581" s="6"/>
    </row>
    <row r="582" spans="1:24" x14ac:dyDescent="0.3">
      <c r="A582" s="6" t="s">
        <v>792</v>
      </c>
      <c r="B582" s="6" t="s">
        <v>3294</v>
      </c>
      <c r="C582" s="6" t="s">
        <v>21</v>
      </c>
      <c r="D582" s="6" t="s">
        <v>3927</v>
      </c>
      <c r="E582" s="6"/>
      <c r="F582" s="6" t="s">
        <v>3378</v>
      </c>
      <c r="G582" s="6" t="s">
        <v>1346</v>
      </c>
      <c r="H582" s="6" t="s">
        <v>126</v>
      </c>
      <c r="I582" s="6">
        <v>1</v>
      </c>
      <c r="J582" s="6" t="s">
        <v>105</v>
      </c>
      <c r="K582" s="6" t="s">
        <v>4511</v>
      </c>
      <c r="L582" s="107">
        <v>1</v>
      </c>
      <c r="N582"/>
      <c r="W582" s="6"/>
      <c r="X582" s="6"/>
    </row>
    <row r="583" spans="1:24" s="138" customFormat="1" x14ac:dyDescent="0.3">
      <c r="A583" s="135" t="s">
        <v>792</v>
      </c>
      <c r="B583" s="135" t="s">
        <v>3294</v>
      </c>
      <c r="C583" s="135" t="s">
        <v>21</v>
      </c>
      <c r="D583" s="135" t="s">
        <v>4074</v>
      </c>
      <c r="E583" s="135"/>
      <c r="F583" s="135" t="s">
        <v>4088</v>
      </c>
      <c r="G583" s="135" t="s">
        <v>4089</v>
      </c>
      <c r="H583" s="135" t="s">
        <v>4090</v>
      </c>
      <c r="I583" s="135">
        <v>1</v>
      </c>
      <c r="J583" s="135" t="s">
        <v>105</v>
      </c>
      <c r="K583" s="135" t="s">
        <v>4508</v>
      </c>
      <c r="L583" s="170">
        <v>1</v>
      </c>
      <c r="W583" s="135"/>
      <c r="X583" s="135"/>
    </row>
    <row r="584" spans="1:24" x14ac:dyDescent="0.3">
      <c r="A584" s="6" t="s">
        <v>792</v>
      </c>
      <c r="B584" s="6" t="s">
        <v>3294</v>
      </c>
      <c r="C584" s="6" t="s">
        <v>21</v>
      </c>
      <c r="D584" s="6" t="s">
        <v>2870</v>
      </c>
      <c r="E584" s="6"/>
      <c r="F584" s="6" t="s">
        <v>3301</v>
      </c>
      <c r="G584" s="6" t="s">
        <v>805</v>
      </c>
      <c r="H584" s="6" t="s">
        <v>806</v>
      </c>
      <c r="I584" s="6">
        <v>1</v>
      </c>
      <c r="J584" s="6" t="s">
        <v>105</v>
      </c>
      <c r="K584" s="6" t="s">
        <v>4511</v>
      </c>
      <c r="L584" s="107">
        <v>1</v>
      </c>
      <c r="N584"/>
      <c r="W584" s="6"/>
      <c r="X584" s="6"/>
    </row>
    <row r="585" spans="1:24" x14ac:dyDescent="0.3">
      <c r="A585" s="6" t="s">
        <v>792</v>
      </c>
      <c r="B585" s="6" t="s">
        <v>3294</v>
      </c>
      <c r="C585" s="6" t="s">
        <v>21</v>
      </c>
      <c r="D585" s="6" t="s">
        <v>3039</v>
      </c>
      <c r="E585" s="6"/>
      <c r="F585" s="6" t="s">
        <v>3295</v>
      </c>
      <c r="G585" s="6" t="s">
        <v>796</v>
      </c>
      <c r="H585" s="6" t="s">
        <v>533</v>
      </c>
      <c r="I585" s="6">
        <v>1</v>
      </c>
      <c r="J585" s="6" t="s">
        <v>105</v>
      </c>
      <c r="K585" s="6" t="s">
        <v>4510</v>
      </c>
      <c r="L585" s="107">
        <v>1</v>
      </c>
      <c r="N585"/>
      <c r="W585" s="6"/>
      <c r="X585" s="6"/>
    </row>
    <row r="586" spans="1:24" x14ac:dyDescent="0.3">
      <c r="A586" s="6" t="s">
        <v>792</v>
      </c>
      <c r="B586" s="6" t="s">
        <v>3294</v>
      </c>
      <c r="C586" s="6" t="s">
        <v>21</v>
      </c>
      <c r="D586" s="6" t="s">
        <v>3140</v>
      </c>
      <c r="E586" s="6"/>
      <c r="F586" s="6" t="s">
        <v>3239</v>
      </c>
      <c r="G586" s="6" t="s">
        <v>809</v>
      </c>
      <c r="H586" s="6" t="s">
        <v>139</v>
      </c>
      <c r="I586" s="6">
        <v>1</v>
      </c>
      <c r="J586" s="6" t="s">
        <v>105</v>
      </c>
      <c r="K586" s="6" t="s">
        <v>4511</v>
      </c>
      <c r="L586" s="107">
        <v>1</v>
      </c>
      <c r="N586"/>
      <c r="W586" s="6"/>
      <c r="X586" s="6"/>
    </row>
    <row r="587" spans="1:24" x14ac:dyDescent="0.3">
      <c r="A587" s="6" t="s">
        <v>792</v>
      </c>
      <c r="B587" s="6" t="s">
        <v>3294</v>
      </c>
      <c r="C587" s="6" t="s">
        <v>21</v>
      </c>
      <c r="D587" s="6" t="s">
        <v>3140</v>
      </c>
      <c r="E587" s="6"/>
      <c r="F587" s="6" t="s">
        <v>3156</v>
      </c>
      <c r="G587" s="6" t="s">
        <v>800</v>
      </c>
      <c r="H587" s="6" t="s">
        <v>135</v>
      </c>
      <c r="I587" s="6">
        <v>1</v>
      </c>
      <c r="J587" s="6" t="s">
        <v>105</v>
      </c>
      <c r="K587" s="6" t="s">
        <v>4511</v>
      </c>
      <c r="L587" s="107">
        <v>1</v>
      </c>
      <c r="N587"/>
      <c r="W587" s="6"/>
      <c r="X587" s="6"/>
    </row>
    <row r="588" spans="1:24" x14ac:dyDescent="0.3">
      <c r="A588" s="6" t="s">
        <v>792</v>
      </c>
      <c r="B588" s="6" t="s">
        <v>3294</v>
      </c>
      <c r="C588" s="6" t="s">
        <v>21</v>
      </c>
      <c r="D588" s="6" t="s">
        <v>2979</v>
      </c>
      <c r="E588" s="6"/>
      <c r="F588" s="6" t="s">
        <v>3273</v>
      </c>
      <c r="G588" s="6" t="s">
        <v>798</v>
      </c>
      <c r="H588" s="6" t="s">
        <v>799</v>
      </c>
      <c r="I588" s="6">
        <v>1</v>
      </c>
      <c r="J588" s="6" t="s">
        <v>105</v>
      </c>
      <c r="K588" s="6" t="s">
        <v>4511</v>
      </c>
      <c r="L588" s="107">
        <v>1</v>
      </c>
      <c r="N588"/>
      <c r="W588" s="6"/>
      <c r="X588" s="6"/>
    </row>
    <row r="589" spans="1:24" x14ac:dyDescent="0.3">
      <c r="A589" s="6" t="s">
        <v>792</v>
      </c>
      <c r="B589" s="6" t="s">
        <v>3294</v>
      </c>
      <c r="C589" s="6" t="s">
        <v>21</v>
      </c>
      <c r="D589" s="6" t="s">
        <v>3175</v>
      </c>
      <c r="E589" s="6"/>
      <c r="F589" s="6" t="s">
        <v>3298</v>
      </c>
      <c r="G589" s="6" t="s">
        <v>802</v>
      </c>
      <c r="H589" s="6" t="s">
        <v>803</v>
      </c>
      <c r="I589" s="6">
        <v>1</v>
      </c>
      <c r="J589" s="6" t="s">
        <v>105</v>
      </c>
      <c r="K589" s="6" t="s">
        <v>4511</v>
      </c>
      <c r="L589" s="107">
        <v>1</v>
      </c>
      <c r="N589"/>
      <c r="W589" s="6"/>
      <c r="X589" s="6"/>
    </row>
    <row r="590" spans="1:24" x14ac:dyDescent="0.3">
      <c r="A590" s="6" t="s">
        <v>792</v>
      </c>
      <c r="B590" s="6" t="s">
        <v>3294</v>
      </c>
      <c r="C590" s="6" t="s">
        <v>21</v>
      </c>
      <c r="D590" s="6" t="s">
        <v>3140</v>
      </c>
      <c r="E590" s="6"/>
      <c r="F590" s="6" t="s">
        <v>3165</v>
      </c>
      <c r="G590" s="6" t="s">
        <v>804</v>
      </c>
      <c r="H590" s="6" t="s">
        <v>196</v>
      </c>
      <c r="I590" s="6">
        <v>1</v>
      </c>
      <c r="J590" s="6" t="s">
        <v>105</v>
      </c>
      <c r="K590" s="6" t="s">
        <v>4511</v>
      </c>
      <c r="L590" s="107">
        <v>1</v>
      </c>
      <c r="N590"/>
      <c r="W590" s="6"/>
      <c r="X590" s="6"/>
    </row>
    <row r="591" spans="1:24" x14ac:dyDescent="0.3">
      <c r="A591" s="6" t="s">
        <v>792</v>
      </c>
      <c r="B591" s="6" t="s">
        <v>3294</v>
      </c>
      <c r="C591" s="6" t="s">
        <v>21</v>
      </c>
      <c r="D591" s="6" t="s">
        <v>4074</v>
      </c>
      <c r="E591" s="6"/>
      <c r="F591" s="6" t="s">
        <v>3171</v>
      </c>
      <c r="G591" s="6" t="s">
        <v>4526</v>
      </c>
      <c r="H591" s="6" t="s">
        <v>1286</v>
      </c>
      <c r="I591" s="6">
        <v>1</v>
      </c>
      <c r="J591" s="6" t="s">
        <v>105</v>
      </c>
      <c r="K591" s="6" t="s">
        <v>4511</v>
      </c>
      <c r="L591" s="107">
        <v>1</v>
      </c>
      <c r="N591"/>
      <c r="W591" s="6"/>
      <c r="X591" s="6"/>
    </row>
    <row r="592" spans="1:24" s="6" customFormat="1" x14ac:dyDescent="0.3">
      <c r="A592" s="8" t="s">
        <v>2562</v>
      </c>
      <c r="B592" s="61"/>
      <c r="C592" s="8"/>
      <c r="D592" s="8"/>
      <c r="F592" s="8"/>
      <c r="G592" s="8"/>
      <c r="H592" s="8"/>
      <c r="I592" s="29">
        <f>SUM(I577:I591)</f>
        <v>15</v>
      </c>
      <c r="J592" s="8"/>
      <c r="K592" s="8"/>
      <c r="L592" s="29">
        <f>SUM(L577:L591)</f>
        <v>15</v>
      </c>
      <c r="M592" s="62">
        <f>(L592/I592)</f>
        <v>1</v>
      </c>
    </row>
    <row r="593" spans="1:24" s="6" customFormat="1" x14ac:dyDescent="0.3">
      <c r="A593" s="8"/>
      <c r="B593" s="61"/>
      <c r="C593" s="8"/>
      <c r="D593" s="8"/>
      <c r="F593" s="8"/>
      <c r="G593" s="8"/>
      <c r="H593" s="8"/>
      <c r="I593" s="29"/>
      <c r="J593" s="8"/>
      <c r="K593" s="8"/>
      <c r="L593" s="29"/>
      <c r="M593" s="62"/>
    </row>
    <row r="594" spans="1:24" s="6" customFormat="1" x14ac:dyDescent="0.3">
      <c r="A594" s="6" t="s">
        <v>792</v>
      </c>
      <c r="B594" s="6" t="s">
        <v>3294</v>
      </c>
      <c r="C594" s="6" t="s">
        <v>33</v>
      </c>
      <c r="D594" s="6" t="s">
        <v>2901</v>
      </c>
      <c r="F594" s="6" t="s">
        <v>3301</v>
      </c>
      <c r="G594" s="6" t="s">
        <v>805</v>
      </c>
      <c r="H594" s="6" t="s">
        <v>806</v>
      </c>
      <c r="I594" s="150">
        <v>1</v>
      </c>
      <c r="J594" s="6" t="s">
        <v>105</v>
      </c>
      <c r="K594" s="6" t="s">
        <v>4511</v>
      </c>
      <c r="L594" s="150">
        <v>1</v>
      </c>
      <c r="M594" s="62"/>
    </row>
    <row r="595" spans="1:24" s="6" customFormat="1" x14ac:dyDescent="0.3">
      <c r="A595" s="6" t="s">
        <v>792</v>
      </c>
      <c r="B595" s="6" t="s">
        <v>3294</v>
      </c>
      <c r="C595" s="6" t="s">
        <v>33</v>
      </c>
      <c r="D595" s="6" t="s">
        <v>2974</v>
      </c>
      <c r="F595" s="6" t="s">
        <v>1194</v>
      </c>
      <c r="G595" s="6" t="s">
        <v>1195</v>
      </c>
      <c r="H595" s="6" t="s">
        <v>1196</v>
      </c>
      <c r="I595" s="150">
        <v>1</v>
      </c>
      <c r="J595" s="6" t="s">
        <v>105</v>
      </c>
      <c r="K595" s="6" t="s">
        <v>4507</v>
      </c>
      <c r="L595" s="150">
        <v>1</v>
      </c>
    </row>
    <row r="596" spans="1:24" s="6" customFormat="1" x14ac:dyDescent="0.3">
      <c r="A596" s="6" t="s">
        <v>792</v>
      </c>
      <c r="B596" s="6" t="s">
        <v>3294</v>
      </c>
      <c r="C596" s="6" t="s">
        <v>33</v>
      </c>
      <c r="D596" s="6" t="s">
        <v>2855</v>
      </c>
      <c r="F596" s="6" t="s">
        <v>2864</v>
      </c>
      <c r="G596" s="6" t="s">
        <v>165</v>
      </c>
      <c r="H596" s="6" t="s">
        <v>166</v>
      </c>
      <c r="I596" s="150">
        <v>1</v>
      </c>
      <c r="J596" s="6" t="s">
        <v>105</v>
      </c>
      <c r="K596" s="6" t="s">
        <v>4511</v>
      </c>
      <c r="L596" s="150">
        <v>1</v>
      </c>
    </row>
    <row r="597" spans="1:24" s="138" customFormat="1" x14ac:dyDescent="0.3">
      <c r="A597" s="135" t="s">
        <v>792</v>
      </c>
      <c r="B597" s="135" t="s">
        <v>3294</v>
      </c>
      <c r="C597" s="135" t="s">
        <v>33</v>
      </c>
      <c r="D597" s="135" t="s">
        <v>2837</v>
      </c>
      <c r="E597" s="135"/>
      <c r="F597" s="135" t="s">
        <v>1208</v>
      </c>
      <c r="G597" s="135" t="s">
        <v>1209</v>
      </c>
      <c r="H597" s="135" t="s">
        <v>1210</v>
      </c>
      <c r="I597" s="135">
        <v>1</v>
      </c>
      <c r="J597" s="135" t="s">
        <v>105</v>
      </c>
      <c r="K597" s="135" t="s">
        <v>4508</v>
      </c>
      <c r="L597" s="170">
        <v>1</v>
      </c>
      <c r="W597" s="135"/>
      <c r="X597" s="135"/>
    </row>
    <row r="598" spans="1:24" x14ac:dyDescent="0.3">
      <c r="A598" s="6" t="s">
        <v>792</v>
      </c>
      <c r="B598" s="6" t="s">
        <v>3294</v>
      </c>
      <c r="C598" s="6" t="s">
        <v>33</v>
      </c>
      <c r="D598" s="6" t="s">
        <v>2855</v>
      </c>
      <c r="E598" s="6"/>
      <c r="F598" s="6" t="s">
        <v>1197</v>
      </c>
      <c r="G598" s="6" t="s">
        <v>1198</v>
      </c>
      <c r="H598" s="6" t="s">
        <v>1199</v>
      </c>
      <c r="I598" s="6">
        <v>1</v>
      </c>
      <c r="J598" s="6" t="s">
        <v>105</v>
      </c>
      <c r="K598" s="6" t="s">
        <v>4507</v>
      </c>
      <c r="L598" s="107">
        <v>1</v>
      </c>
      <c r="N598"/>
      <c r="W598" s="6"/>
      <c r="X598" s="6"/>
    </row>
    <row r="599" spans="1:24" x14ac:dyDescent="0.3">
      <c r="A599" s="6" t="s">
        <v>792</v>
      </c>
      <c r="B599" s="6" t="s">
        <v>3294</v>
      </c>
      <c r="C599" s="6" t="s">
        <v>33</v>
      </c>
      <c r="D599" s="6" t="s">
        <v>3043</v>
      </c>
      <c r="E599" s="6"/>
      <c r="F599" s="6" t="s">
        <v>3188</v>
      </c>
      <c r="G599" s="6" t="s">
        <v>940</v>
      </c>
      <c r="H599" s="6" t="s">
        <v>130</v>
      </c>
      <c r="I599" s="6">
        <v>1</v>
      </c>
      <c r="J599" s="6" t="s">
        <v>105</v>
      </c>
      <c r="K599" s="6" t="s">
        <v>4509</v>
      </c>
      <c r="L599" s="107">
        <v>1</v>
      </c>
      <c r="N599"/>
      <c r="W599" s="6"/>
      <c r="X599" s="6"/>
    </row>
    <row r="600" spans="1:24" x14ac:dyDescent="0.3">
      <c r="A600" s="6" t="s">
        <v>792</v>
      </c>
      <c r="B600" s="6" t="s">
        <v>3294</v>
      </c>
      <c r="C600" s="6" t="s">
        <v>33</v>
      </c>
      <c r="D600" s="6" t="s">
        <v>4074</v>
      </c>
      <c r="E600" s="6"/>
      <c r="F600" s="6" t="s">
        <v>3297</v>
      </c>
      <c r="G600" s="6" t="s">
        <v>797</v>
      </c>
      <c r="H600" s="6" t="s">
        <v>227</v>
      </c>
      <c r="I600" s="6">
        <v>1</v>
      </c>
      <c r="J600" s="6" t="s">
        <v>105</v>
      </c>
      <c r="K600" s="6" t="s">
        <v>4511</v>
      </c>
      <c r="L600" s="107">
        <v>1</v>
      </c>
      <c r="N600"/>
      <c r="W600" s="6"/>
      <c r="X600" s="6"/>
    </row>
    <row r="601" spans="1:24" x14ac:dyDescent="0.3">
      <c r="A601" s="6" t="s">
        <v>792</v>
      </c>
      <c r="B601" s="6" t="s">
        <v>3294</v>
      </c>
      <c r="C601" s="6" t="s">
        <v>33</v>
      </c>
      <c r="D601" s="6" t="s">
        <v>2854</v>
      </c>
      <c r="E601" s="6"/>
      <c r="F601" s="6" t="s">
        <v>3310</v>
      </c>
      <c r="G601" s="6" t="s">
        <v>1103</v>
      </c>
      <c r="H601" s="6" t="s">
        <v>1180</v>
      </c>
      <c r="I601" s="6">
        <v>1</v>
      </c>
      <c r="J601" s="6" t="s">
        <v>105</v>
      </c>
      <c r="K601" s="6" t="s">
        <v>4510</v>
      </c>
      <c r="L601" s="107">
        <v>1</v>
      </c>
      <c r="N601"/>
      <c r="W601" s="6"/>
      <c r="X601" s="6"/>
    </row>
    <row r="602" spans="1:24" x14ac:dyDescent="0.3">
      <c r="A602" s="6" t="s">
        <v>792</v>
      </c>
      <c r="B602" s="6" t="s">
        <v>3294</v>
      </c>
      <c r="C602" s="6" t="s">
        <v>33</v>
      </c>
      <c r="D602" s="6" t="s">
        <v>3260</v>
      </c>
      <c r="E602" s="6"/>
      <c r="F602" s="6" t="s">
        <v>3302</v>
      </c>
      <c r="G602" s="6" t="s">
        <v>1178</v>
      </c>
      <c r="H602" s="6" t="s">
        <v>1179</v>
      </c>
      <c r="I602" s="6">
        <v>1</v>
      </c>
      <c r="J602" s="6" t="s">
        <v>105</v>
      </c>
      <c r="K602" s="6" t="s">
        <v>4510</v>
      </c>
      <c r="L602" s="107">
        <v>1</v>
      </c>
      <c r="N602"/>
      <c r="W602" s="6"/>
      <c r="X602" s="6"/>
    </row>
    <row r="603" spans="1:24" x14ac:dyDescent="0.3">
      <c r="A603" s="6" t="s">
        <v>792</v>
      </c>
      <c r="B603" s="6" t="s">
        <v>3294</v>
      </c>
      <c r="C603" s="6" t="s">
        <v>33</v>
      </c>
      <c r="D603" s="6" t="s">
        <v>2863</v>
      </c>
      <c r="E603" s="6"/>
      <c r="F603" s="6" t="s">
        <v>3315</v>
      </c>
      <c r="G603" s="6" t="s">
        <v>1202</v>
      </c>
      <c r="H603" s="6" t="s">
        <v>1203</v>
      </c>
      <c r="I603" s="6">
        <v>1</v>
      </c>
      <c r="J603" s="6" t="s">
        <v>105</v>
      </c>
      <c r="K603" s="6" t="s">
        <v>4511</v>
      </c>
      <c r="L603" s="107">
        <v>1</v>
      </c>
      <c r="N603"/>
      <c r="W603" s="6"/>
      <c r="X603" s="6"/>
    </row>
    <row r="604" spans="1:24" x14ac:dyDescent="0.3">
      <c r="A604" s="6" t="s">
        <v>792</v>
      </c>
      <c r="B604" s="6" t="s">
        <v>3294</v>
      </c>
      <c r="C604" s="6" t="s">
        <v>33</v>
      </c>
      <c r="D604" s="6" t="s">
        <v>3307</v>
      </c>
      <c r="E604" s="6"/>
      <c r="F604" s="6" t="s">
        <v>3309</v>
      </c>
      <c r="G604" s="6" t="s">
        <v>1204</v>
      </c>
      <c r="H604" s="6" t="s">
        <v>1205</v>
      </c>
      <c r="I604" s="6">
        <v>1</v>
      </c>
      <c r="J604" s="6" t="s">
        <v>105</v>
      </c>
      <c r="K604" s="6" t="s">
        <v>4512</v>
      </c>
      <c r="L604" s="107">
        <v>1</v>
      </c>
      <c r="N604"/>
      <c r="W604" s="6"/>
      <c r="X604" s="6"/>
    </row>
    <row r="605" spans="1:24" x14ac:dyDescent="0.3">
      <c r="A605" s="6" t="s">
        <v>792</v>
      </c>
      <c r="B605" s="6" t="s">
        <v>3294</v>
      </c>
      <c r="C605" s="6" t="s">
        <v>33</v>
      </c>
      <c r="D605" s="6" t="s">
        <v>4074</v>
      </c>
      <c r="E605" s="6"/>
      <c r="F605" s="6" t="s">
        <v>2145</v>
      </c>
      <c r="G605" s="6" t="s">
        <v>2146</v>
      </c>
      <c r="H605" s="6" t="s">
        <v>249</v>
      </c>
      <c r="I605" s="6">
        <v>1</v>
      </c>
      <c r="J605" s="6" t="s">
        <v>105</v>
      </c>
      <c r="K605" s="6" t="s">
        <v>4511</v>
      </c>
      <c r="L605" s="107">
        <v>1</v>
      </c>
      <c r="N605"/>
      <c r="W605" s="6"/>
      <c r="X605" s="6"/>
    </row>
    <row r="606" spans="1:24" x14ac:dyDescent="0.3">
      <c r="A606" s="6" t="s">
        <v>792</v>
      </c>
      <c r="B606" s="6" t="s">
        <v>3294</v>
      </c>
      <c r="C606" s="6" t="s">
        <v>33</v>
      </c>
      <c r="D606" s="6" t="s">
        <v>2967</v>
      </c>
      <c r="E606" s="6"/>
      <c r="F606" s="6" t="s">
        <v>3316</v>
      </c>
      <c r="G606" s="6" t="s">
        <v>1181</v>
      </c>
      <c r="H606" s="6" t="s">
        <v>390</v>
      </c>
      <c r="I606" s="6">
        <v>1</v>
      </c>
      <c r="J606" s="6" t="s">
        <v>105</v>
      </c>
      <c r="K606" s="6" t="s">
        <v>4511</v>
      </c>
      <c r="L606" s="107">
        <v>1</v>
      </c>
      <c r="N606"/>
      <c r="W606" s="6"/>
      <c r="X606" s="6"/>
    </row>
    <row r="607" spans="1:24" s="138" customFormat="1" x14ac:dyDescent="0.3">
      <c r="A607" s="135" t="s">
        <v>792</v>
      </c>
      <c r="B607" s="135" t="s">
        <v>3294</v>
      </c>
      <c r="C607" s="135" t="s">
        <v>33</v>
      </c>
      <c r="D607" s="135" t="s">
        <v>4074</v>
      </c>
      <c r="E607" s="135"/>
      <c r="F607" s="135" t="s">
        <v>4296</v>
      </c>
      <c r="G607" s="135" t="s">
        <v>4297</v>
      </c>
      <c r="H607" s="135" t="s">
        <v>4298</v>
      </c>
      <c r="I607" s="135">
        <v>1</v>
      </c>
      <c r="J607" s="135" t="s">
        <v>105</v>
      </c>
      <c r="K607" s="135" t="s">
        <v>4508</v>
      </c>
      <c r="L607" s="170">
        <v>1</v>
      </c>
      <c r="W607" s="135"/>
      <c r="X607" s="135"/>
    </row>
    <row r="608" spans="1:24" x14ac:dyDescent="0.3">
      <c r="A608" s="6" t="s">
        <v>792</v>
      </c>
      <c r="B608" s="6" t="s">
        <v>3294</v>
      </c>
      <c r="C608" s="6" t="s">
        <v>33</v>
      </c>
      <c r="D608" s="6" t="s">
        <v>3927</v>
      </c>
      <c r="E608" s="6"/>
      <c r="F608" s="6" t="s">
        <v>3998</v>
      </c>
      <c r="G608" s="6" t="s">
        <v>3999</v>
      </c>
      <c r="H608" s="6" t="s">
        <v>865</v>
      </c>
      <c r="I608" s="6">
        <v>1</v>
      </c>
      <c r="J608" s="6" t="s">
        <v>105</v>
      </c>
      <c r="K608" s="6" t="s">
        <v>4507</v>
      </c>
      <c r="L608" s="107">
        <v>1</v>
      </c>
      <c r="N608"/>
      <c r="W608" s="6"/>
      <c r="X608" s="6"/>
    </row>
    <row r="609" spans="1:26" x14ac:dyDescent="0.3">
      <c r="A609" s="6" t="s">
        <v>792</v>
      </c>
      <c r="B609" s="6" t="s">
        <v>3294</v>
      </c>
      <c r="C609" s="6" t="s">
        <v>33</v>
      </c>
      <c r="D609" s="6" t="s">
        <v>3132</v>
      </c>
      <c r="E609" s="6"/>
      <c r="F609" s="6" t="s">
        <v>3313</v>
      </c>
      <c r="G609" s="6" t="s">
        <v>1190</v>
      </c>
      <c r="H609" s="6" t="s">
        <v>1191</v>
      </c>
      <c r="I609" s="6">
        <v>1</v>
      </c>
      <c r="J609" s="6" t="s">
        <v>105</v>
      </c>
      <c r="K609" s="6" t="s">
        <v>4511</v>
      </c>
      <c r="L609" s="107">
        <v>1</v>
      </c>
      <c r="N609"/>
      <c r="W609" s="6"/>
      <c r="X609" s="6"/>
    </row>
    <row r="610" spans="1:26" s="123" customFormat="1" x14ac:dyDescent="0.3">
      <c r="A610" s="132" t="s">
        <v>792</v>
      </c>
      <c r="B610" s="132" t="s">
        <v>3294</v>
      </c>
      <c r="C610" s="132" t="s">
        <v>33</v>
      </c>
      <c r="D610" s="132" t="s">
        <v>4513</v>
      </c>
      <c r="E610" s="132"/>
      <c r="F610" s="132" t="s">
        <v>4533</v>
      </c>
      <c r="G610" s="132" t="s">
        <v>4534</v>
      </c>
      <c r="H610" s="132" t="s">
        <v>4535</v>
      </c>
      <c r="I610" s="132">
        <v>1</v>
      </c>
      <c r="J610" s="132" t="s">
        <v>121</v>
      </c>
      <c r="K610" s="132" t="s">
        <v>4508</v>
      </c>
      <c r="L610" s="169">
        <v>0</v>
      </c>
      <c r="W610" s="132"/>
      <c r="X610" s="132"/>
    </row>
    <row r="611" spans="1:26" s="138" customFormat="1" x14ac:dyDescent="0.3">
      <c r="A611" s="135" t="s">
        <v>792</v>
      </c>
      <c r="B611" s="135" t="s">
        <v>3294</v>
      </c>
      <c r="C611" s="135" t="s">
        <v>33</v>
      </c>
      <c r="D611" s="135" t="s">
        <v>2852</v>
      </c>
      <c r="E611" s="135"/>
      <c r="F611" s="135" t="s">
        <v>3311</v>
      </c>
      <c r="G611" s="135" t="s">
        <v>1185</v>
      </c>
      <c r="H611" s="135" t="s">
        <v>1186</v>
      </c>
      <c r="I611" s="135">
        <v>1</v>
      </c>
      <c r="J611" s="135" t="s">
        <v>105</v>
      </c>
      <c r="K611" s="135" t="s">
        <v>4508</v>
      </c>
      <c r="L611" s="170">
        <v>1</v>
      </c>
      <c r="W611" s="135"/>
      <c r="X611" s="135"/>
    </row>
    <row r="612" spans="1:26" x14ac:dyDescent="0.3">
      <c r="A612" s="6" t="s">
        <v>792</v>
      </c>
      <c r="B612" s="6" t="s">
        <v>3294</v>
      </c>
      <c r="C612" s="6" t="s">
        <v>33</v>
      </c>
      <c r="D612" s="6" t="s">
        <v>3132</v>
      </c>
      <c r="E612" s="6"/>
      <c r="F612" s="6" t="s">
        <v>3314</v>
      </c>
      <c r="G612" s="6" t="s">
        <v>1192</v>
      </c>
      <c r="H612" s="6" t="s">
        <v>1193</v>
      </c>
      <c r="I612" s="6">
        <v>1</v>
      </c>
      <c r="J612" s="6" t="s">
        <v>105</v>
      </c>
      <c r="K612" s="6" t="s">
        <v>4511</v>
      </c>
      <c r="L612" s="107">
        <v>1</v>
      </c>
      <c r="N612"/>
      <c r="W612" s="6"/>
      <c r="X612" s="6"/>
    </row>
    <row r="613" spans="1:26" x14ac:dyDescent="0.3">
      <c r="A613" s="6" t="s">
        <v>792</v>
      </c>
      <c r="B613" s="6" t="s">
        <v>3294</v>
      </c>
      <c r="C613" s="6" t="s">
        <v>33</v>
      </c>
      <c r="D613" s="6" t="s">
        <v>2942</v>
      </c>
      <c r="E613" s="6"/>
      <c r="F613" s="6" t="s">
        <v>1187</v>
      </c>
      <c r="G613" s="6" t="s">
        <v>1188</v>
      </c>
      <c r="H613" s="6" t="s">
        <v>1189</v>
      </c>
      <c r="I613" s="6">
        <v>1</v>
      </c>
      <c r="J613" s="6" t="s">
        <v>105</v>
      </c>
      <c r="K613" s="6" t="s">
        <v>4507</v>
      </c>
      <c r="L613" s="107">
        <v>1</v>
      </c>
      <c r="N613"/>
      <c r="W613" s="6"/>
      <c r="X613" s="6"/>
    </row>
    <row r="614" spans="1:26" x14ac:dyDescent="0.3">
      <c r="A614" s="6" t="s">
        <v>792</v>
      </c>
      <c r="B614" s="6" t="s">
        <v>3294</v>
      </c>
      <c r="C614" s="6" t="s">
        <v>33</v>
      </c>
      <c r="D614" s="6" t="s">
        <v>3039</v>
      </c>
      <c r="E614" s="6"/>
      <c r="F614" s="6" t="s">
        <v>3305</v>
      </c>
      <c r="G614" s="6" t="s">
        <v>1206</v>
      </c>
      <c r="H614" s="6" t="s">
        <v>372</v>
      </c>
      <c r="I614" s="6">
        <v>1</v>
      </c>
      <c r="J614" s="6" t="s">
        <v>105</v>
      </c>
      <c r="K614" s="6" t="s">
        <v>4512</v>
      </c>
      <c r="L614" s="107">
        <v>1</v>
      </c>
      <c r="N614"/>
      <c r="W614" s="6"/>
      <c r="X614" s="6"/>
    </row>
    <row r="615" spans="1:26" s="138" customFormat="1" x14ac:dyDescent="0.3">
      <c r="A615" s="135" t="s">
        <v>792</v>
      </c>
      <c r="B615" s="135" t="s">
        <v>3294</v>
      </c>
      <c r="C615" s="135" t="s">
        <v>33</v>
      </c>
      <c r="D615" s="135" t="s">
        <v>3734</v>
      </c>
      <c r="E615" s="135"/>
      <c r="F615" s="135" t="s">
        <v>3806</v>
      </c>
      <c r="G615" s="135" t="s">
        <v>471</v>
      </c>
      <c r="H615" s="135" t="s">
        <v>2282</v>
      </c>
      <c r="I615" s="135">
        <v>1</v>
      </c>
      <c r="J615" s="135" t="s">
        <v>105</v>
      </c>
      <c r="K615" s="135" t="s">
        <v>4508</v>
      </c>
      <c r="L615" s="170">
        <v>1</v>
      </c>
      <c r="W615" s="135"/>
      <c r="X615" s="135"/>
    </row>
    <row r="616" spans="1:26" s="138" customFormat="1" x14ac:dyDescent="0.3">
      <c r="A616" s="135" t="s">
        <v>792</v>
      </c>
      <c r="B616" s="135" t="s">
        <v>3294</v>
      </c>
      <c r="C616" s="135" t="s">
        <v>33</v>
      </c>
      <c r="D616" s="135" t="s">
        <v>3927</v>
      </c>
      <c r="E616" s="135"/>
      <c r="F616" s="135" t="s">
        <v>4000</v>
      </c>
      <c r="G616" s="135" t="s">
        <v>4001</v>
      </c>
      <c r="H616" s="135" t="s">
        <v>4002</v>
      </c>
      <c r="I616" s="135">
        <v>1</v>
      </c>
      <c r="J616" s="135" t="s">
        <v>105</v>
      </c>
      <c r="K616" s="135" t="s">
        <v>4508</v>
      </c>
      <c r="L616" s="170">
        <v>1</v>
      </c>
      <c r="W616" s="135"/>
      <c r="X616" s="135"/>
    </row>
    <row r="617" spans="1:26" s="138" customFormat="1" x14ac:dyDescent="0.3">
      <c r="A617" s="135" t="s">
        <v>792</v>
      </c>
      <c r="B617" s="135" t="s">
        <v>3294</v>
      </c>
      <c r="C617" s="135" t="s">
        <v>33</v>
      </c>
      <c r="D617" s="135" t="s">
        <v>4074</v>
      </c>
      <c r="E617" s="135"/>
      <c r="F617" s="135" t="s">
        <v>4091</v>
      </c>
      <c r="G617" s="135" t="s">
        <v>4092</v>
      </c>
      <c r="H617" s="135" t="s">
        <v>514</v>
      </c>
      <c r="I617" s="135">
        <v>1</v>
      </c>
      <c r="J617" s="135" t="s">
        <v>105</v>
      </c>
      <c r="K617" s="135" t="s">
        <v>4508</v>
      </c>
      <c r="L617" s="170">
        <v>1</v>
      </c>
      <c r="W617" s="135"/>
      <c r="X617" s="135"/>
    </row>
    <row r="618" spans="1:26" x14ac:dyDescent="0.3">
      <c r="A618" s="6" t="s">
        <v>792</v>
      </c>
      <c r="B618" s="6" t="s">
        <v>3294</v>
      </c>
      <c r="C618" s="6" t="s">
        <v>33</v>
      </c>
      <c r="D618" s="6" t="s">
        <v>3303</v>
      </c>
      <c r="E618" s="6"/>
      <c r="F618" s="6" t="s">
        <v>3304</v>
      </c>
      <c r="G618" s="6" t="s">
        <v>1207</v>
      </c>
      <c r="H618" s="6" t="s">
        <v>284</v>
      </c>
      <c r="I618" s="6">
        <v>1</v>
      </c>
      <c r="J618" s="6" t="s">
        <v>105</v>
      </c>
      <c r="K618" s="6" t="s">
        <v>4511</v>
      </c>
      <c r="L618" s="107">
        <v>1</v>
      </c>
      <c r="N618"/>
      <c r="W618" s="6"/>
      <c r="X618" s="6"/>
    </row>
    <row r="619" spans="1:26" x14ac:dyDescent="0.3">
      <c r="A619" s="6" t="s">
        <v>792</v>
      </c>
      <c r="B619" s="6" t="s">
        <v>3294</v>
      </c>
      <c r="C619" s="6" t="s">
        <v>33</v>
      </c>
      <c r="D619" s="6" t="s">
        <v>2942</v>
      </c>
      <c r="E619" s="6"/>
      <c r="F619" s="6" t="s">
        <v>3306</v>
      </c>
      <c r="G619" s="6" t="s">
        <v>1200</v>
      </c>
      <c r="H619" s="6" t="s">
        <v>1201</v>
      </c>
      <c r="I619" s="6">
        <v>1</v>
      </c>
      <c r="J619" s="6" t="s">
        <v>105</v>
      </c>
      <c r="K619" s="6" t="s">
        <v>4511</v>
      </c>
      <c r="L619" s="107">
        <v>1</v>
      </c>
      <c r="N619"/>
      <c r="W619" s="6"/>
      <c r="X619" s="6"/>
    </row>
    <row r="620" spans="1:26" x14ac:dyDescent="0.3">
      <c r="A620" s="6" t="s">
        <v>792</v>
      </c>
      <c r="B620" s="6" t="s">
        <v>3294</v>
      </c>
      <c r="C620" s="6" t="s">
        <v>33</v>
      </c>
      <c r="D620" s="6" t="s">
        <v>2923</v>
      </c>
      <c r="E620" s="6"/>
      <c r="F620" s="6" t="s">
        <v>3312</v>
      </c>
      <c r="G620" s="6" t="s">
        <v>1211</v>
      </c>
      <c r="H620" s="6" t="s">
        <v>1212</v>
      </c>
      <c r="I620" s="6">
        <v>1</v>
      </c>
      <c r="J620" s="6" t="s">
        <v>105</v>
      </c>
      <c r="K620" s="6" t="s">
        <v>4511</v>
      </c>
      <c r="L620" s="107">
        <v>1</v>
      </c>
      <c r="N620"/>
      <c r="W620" s="6"/>
      <c r="X620" s="6"/>
    </row>
    <row r="621" spans="1:26" s="6" customFormat="1" x14ac:dyDescent="0.3">
      <c r="A621" s="8" t="s">
        <v>2562</v>
      </c>
      <c r="B621" s="61"/>
      <c r="C621" s="8"/>
      <c r="D621" s="8"/>
      <c r="F621" s="8"/>
      <c r="G621" s="8"/>
      <c r="H621" s="8"/>
      <c r="I621" s="29">
        <f>SUM(I594:I620)</f>
        <v>27</v>
      </c>
      <c r="J621" s="8"/>
      <c r="K621" s="8"/>
      <c r="L621" s="29">
        <f>SUM(L594:L620)</f>
        <v>26</v>
      </c>
      <c r="M621" s="62">
        <f>(L621/I621)</f>
        <v>0.96296296296296291</v>
      </c>
    </row>
    <row r="622" spans="1:26" s="8" customFormat="1" x14ac:dyDescent="0.3">
      <c r="A622" s="108"/>
      <c r="B622" s="104"/>
      <c r="C622" s="104"/>
      <c r="D622" s="104"/>
      <c r="F622" s="104"/>
      <c r="G622" s="104"/>
      <c r="H622" s="104"/>
      <c r="I622" s="55"/>
      <c r="J622" s="109"/>
      <c r="K622" s="6"/>
      <c r="L622" s="55"/>
      <c r="M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s="8" customFormat="1" x14ac:dyDescent="0.3">
      <c r="A623" s="6" t="s">
        <v>792</v>
      </c>
      <c r="B623" s="6" t="s">
        <v>3294</v>
      </c>
      <c r="C623" s="6" t="s">
        <v>34</v>
      </c>
      <c r="D623" s="6" t="s">
        <v>3318</v>
      </c>
      <c r="E623" s="6"/>
      <c r="F623" s="6" t="s">
        <v>3320</v>
      </c>
      <c r="G623" s="6" t="s">
        <v>708</v>
      </c>
      <c r="H623" s="6" t="s">
        <v>1228</v>
      </c>
      <c r="I623" s="150">
        <v>1</v>
      </c>
      <c r="J623" s="6" t="s">
        <v>105</v>
      </c>
      <c r="K623" s="6" t="s">
        <v>4512</v>
      </c>
      <c r="L623" s="150">
        <v>1</v>
      </c>
      <c r="M623" s="6"/>
      <c r="W623" s="6"/>
      <c r="X623" s="6"/>
    </row>
    <row r="624" spans="1:26" s="8" customFormat="1" x14ac:dyDescent="0.3">
      <c r="A624" s="6" t="s">
        <v>792</v>
      </c>
      <c r="B624" s="6" t="s">
        <v>3294</v>
      </c>
      <c r="C624" s="6" t="s">
        <v>34</v>
      </c>
      <c r="D624" s="6" t="s">
        <v>2972</v>
      </c>
      <c r="E624" s="6"/>
      <c r="F624" s="6" t="s">
        <v>3327</v>
      </c>
      <c r="G624" s="6" t="s">
        <v>1238</v>
      </c>
      <c r="H624" s="6" t="s">
        <v>857</v>
      </c>
      <c r="I624" s="150">
        <v>1</v>
      </c>
      <c r="J624" s="6" t="s">
        <v>105</v>
      </c>
      <c r="K624" s="6" t="s">
        <v>4507</v>
      </c>
      <c r="L624" s="150">
        <v>1</v>
      </c>
      <c r="M624" s="6"/>
      <c r="W624" s="6"/>
      <c r="X624" s="6"/>
    </row>
    <row r="625" spans="1:24" x14ac:dyDescent="0.3">
      <c r="A625" s="6" t="s">
        <v>792</v>
      </c>
      <c r="B625" s="6" t="s">
        <v>3294</v>
      </c>
      <c r="C625" s="6" t="s">
        <v>34</v>
      </c>
      <c r="D625" s="6" t="s">
        <v>3318</v>
      </c>
      <c r="E625" s="6"/>
      <c r="F625" s="6" t="s">
        <v>3321</v>
      </c>
      <c r="G625" s="6" t="s">
        <v>1224</v>
      </c>
      <c r="H625" s="6" t="s">
        <v>933</v>
      </c>
      <c r="I625" s="6">
        <v>1</v>
      </c>
      <c r="J625" s="6" t="s">
        <v>105</v>
      </c>
      <c r="K625" s="6" t="s">
        <v>4511</v>
      </c>
      <c r="L625" s="107">
        <v>1</v>
      </c>
      <c r="N625"/>
      <c r="W625" s="6"/>
      <c r="X625" s="6"/>
    </row>
    <row r="626" spans="1:24" s="138" customFormat="1" x14ac:dyDescent="0.3">
      <c r="A626" s="135" t="s">
        <v>792</v>
      </c>
      <c r="B626" s="135" t="s">
        <v>3294</v>
      </c>
      <c r="C626" s="135" t="s">
        <v>34</v>
      </c>
      <c r="D626" s="135" t="s">
        <v>2853</v>
      </c>
      <c r="E626" s="135"/>
      <c r="F626" s="135" t="s">
        <v>3317</v>
      </c>
      <c r="G626" s="135" t="s">
        <v>1239</v>
      </c>
      <c r="H626" s="135" t="s">
        <v>1240</v>
      </c>
      <c r="I626" s="135">
        <v>1</v>
      </c>
      <c r="J626" s="135" t="s">
        <v>105</v>
      </c>
      <c r="K626" s="135" t="s">
        <v>4508</v>
      </c>
      <c r="L626" s="170">
        <v>1</v>
      </c>
      <c r="W626" s="135"/>
      <c r="X626" s="135"/>
    </row>
    <row r="627" spans="1:24" s="138" customFormat="1" x14ac:dyDescent="0.3">
      <c r="A627" s="135" t="s">
        <v>792</v>
      </c>
      <c r="B627" s="135" t="s">
        <v>3294</v>
      </c>
      <c r="C627" s="135" t="s">
        <v>34</v>
      </c>
      <c r="D627" s="135" t="s">
        <v>2852</v>
      </c>
      <c r="E627" s="135"/>
      <c r="F627" s="135" t="s">
        <v>1217</v>
      </c>
      <c r="G627" s="135" t="s">
        <v>1218</v>
      </c>
      <c r="H627" s="135" t="s">
        <v>1219</v>
      </c>
      <c r="I627" s="135">
        <v>1</v>
      </c>
      <c r="J627" s="135" t="s">
        <v>105</v>
      </c>
      <c r="K627" s="135" t="s">
        <v>4508</v>
      </c>
      <c r="L627" s="170">
        <v>1</v>
      </c>
      <c r="W627" s="135"/>
      <c r="X627" s="135"/>
    </row>
    <row r="628" spans="1:24" x14ac:dyDescent="0.3">
      <c r="A628" s="6" t="s">
        <v>792</v>
      </c>
      <c r="B628" s="6" t="s">
        <v>3294</v>
      </c>
      <c r="C628" s="6" t="s">
        <v>34</v>
      </c>
      <c r="D628" s="6" t="s">
        <v>3325</v>
      </c>
      <c r="E628" s="6"/>
      <c r="F628" s="6" t="s">
        <v>3326</v>
      </c>
      <c r="G628" s="6" t="s">
        <v>1215</v>
      </c>
      <c r="H628" s="6" t="s">
        <v>1216</v>
      </c>
      <c r="I628" s="6">
        <v>1</v>
      </c>
      <c r="J628" s="6" t="s">
        <v>105</v>
      </c>
      <c r="K628" s="6" t="s">
        <v>4511</v>
      </c>
      <c r="L628" s="107">
        <v>1</v>
      </c>
      <c r="N628"/>
      <c r="W628" s="6"/>
      <c r="X628" s="6"/>
    </row>
    <row r="629" spans="1:24" s="123" customFormat="1" x14ac:dyDescent="0.3">
      <c r="A629" s="132" t="s">
        <v>792</v>
      </c>
      <c r="B629" s="132" t="s">
        <v>3294</v>
      </c>
      <c r="C629" s="132" t="s">
        <v>34</v>
      </c>
      <c r="D629" s="132" t="s">
        <v>4336</v>
      </c>
      <c r="E629" s="132"/>
      <c r="F629" s="132" t="s">
        <v>4386</v>
      </c>
      <c r="G629" s="132" t="s">
        <v>4387</v>
      </c>
      <c r="H629" s="132" t="s">
        <v>983</v>
      </c>
      <c r="I629" s="132">
        <v>1</v>
      </c>
      <c r="J629" s="132" t="s">
        <v>121</v>
      </c>
      <c r="K629" s="132" t="s">
        <v>4508</v>
      </c>
      <c r="L629" s="169">
        <v>1</v>
      </c>
      <c r="W629" s="132"/>
      <c r="X629" s="132"/>
    </row>
    <row r="630" spans="1:24" s="138" customFormat="1" x14ac:dyDescent="0.3">
      <c r="A630" s="135" t="s">
        <v>792</v>
      </c>
      <c r="B630" s="135" t="s">
        <v>3294</v>
      </c>
      <c r="C630" s="135" t="s">
        <v>34</v>
      </c>
      <c r="D630" s="135" t="s">
        <v>2853</v>
      </c>
      <c r="E630" s="135"/>
      <c r="F630" s="135" t="s">
        <v>3324</v>
      </c>
      <c r="G630" s="135" t="s">
        <v>1229</v>
      </c>
      <c r="H630" s="135" t="s">
        <v>1230</v>
      </c>
      <c r="I630" s="135">
        <v>1</v>
      </c>
      <c r="J630" s="135" t="s">
        <v>105</v>
      </c>
      <c r="K630" s="135" t="s">
        <v>4508</v>
      </c>
      <c r="L630" s="170">
        <v>1</v>
      </c>
      <c r="W630" s="135"/>
      <c r="X630" s="135"/>
    </row>
    <row r="631" spans="1:24" s="138" customFormat="1" x14ac:dyDescent="0.3">
      <c r="A631" s="135" t="s">
        <v>792</v>
      </c>
      <c r="B631" s="135" t="s">
        <v>3294</v>
      </c>
      <c r="C631" s="135" t="s">
        <v>34</v>
      </c>
      <c r="D631" s="135" t="s">
        <v>2893</v>
      </c>
      <c r="E631" s="135"/>
      <c r="F631" s="135" t="s">
        <v>3328</v>
      </c>
      <c r="G631" s="135" t="s">
        <v>3329</v>
      </c>
      <c r="H631" s="135" t="s">
        <v>1846</v>
      </c>
      <c r="I631" s="135">
        <v>1</v>
      </c>
      <c r="J631" s="135" t="s">
        <v>105</v>
      </c>
      <c r="K631" s="135" t="s">
        <v>4508</v>
      </c>
      <c r="L631" s="170">
        <v>1</v>
      </c>
      <c r="W631" s="135"/>
      <c r="X631" s="135"/>
    </row>
    <row r="632" spans="1:24" s="123" customFormat="1" x14ac:dyDescent="0.3">
      <c r="A632" s="132" t="s">
        <v>792</v>
      </c>
      <c r="B632" s="132" t="s">
        <v>3294</v>
      </c>
      <c r="C632" s="132" t="s">
        <v>34</v>
      </c>
      <c r="D632" s="132" t="s">
        <v>3734</v>
      </c>
      <c r="E632" s="132"/>
      <c r="F632" s="132" t="s">
        <v>3913</v>
      </c>
      <c r="G632" s="132" t="s">
        <v>3914</v>
      </c>
      <c r="H632" s="132" t="s">
        <v>3265</v>
      </c>
      <c r="I632" s="132">
        <v>1</v>
      </c>
      <c r="J632" s="132" t="s">
        <v>121</v>
      </c>
      <c r="K632" s="132" t="s">
        <v>4508</v>
      </c>
      <c r="L632" s="169">
        <v>0</v>
      </c>
      <c r="W632" s="132"/>
      <c r="X632" s="132"/>
    </row>
    <row r="633" spans="1:24" s="123" customFormat="1" x14ac:dyDescent="0.3">
      <c r="A633" s="132" t="s">
        <v>792</v>
      </c>
      <c r="B633" s="132" t="s">
        <v>3294</v>
      </c>
      <c r="C633" s="132" t="s">
        <v>34</v>
      </c>
      <c r="D633" s="132" t="s">
        <v>2836</v>
      </c>
      <c r="E633" s="132"/>
      <c r="F633" s="132" t="s">
        <v>1241</v>
      </c>
      <c r="G633" s="132" t="s">
        <v>695</v>
      </c>
      <c r="H633" s="132" t="s">
        <v>914</v>
      </c>
      <c r="I633" s="132">
        <v>1</v>
      </c>
      <c r="J633" s="132" t="s">
        <v>121</v>
      </c>
      <c r="K633" s="132" t="s">
        <v>4508</v>
      </c>
      <c r="L633" s="169">
        <v>0</v>
      </c>
      <c r="W633" s="132"/>
      <c r="X633" s="132"/>
    </row>
    <row r="634" spans="1:24" x14ac:dyDescent="0.3">
      <c r="A634" s="6" t="s">
        <v>792</v>
      </c>
      <c r="B634" s="6" t="s">
        <v>3294</v>
      </c>
      <c r="C634" s="6" t="s">
        <v>34</v>
      </c>
      <c r="D634" s="6" t="s">
        <v>3120</v>
      </c>
      <c r="E634" s="6"/>
      <c r="F634" s="6" t="s">
        <v>1233</v>
      </c>
      <c r="G634" s="6" t="s">
        <v>1234</v>
      </c>
      <c r="H634" s="6" t="s">
        <v>1235</v>
      </c>
      <c r="I634" s="6">
        <v>1</v>
      </c>
      <c r="J634" s="6" t="s">
        <v>105</v>
      </c>
      <c r="K634" s="6" t="s">
        <v>4512</v>
      </c>
      <c r="L634" s="107">
        <v>0</v>
      </c>
      <c r="N634"/>
      <c r="W634" s="6"/>
      <c r="X634" s="6"/>
    </row>
    <row r="635" spans="1:24" x14ac:dyDescent="0.3">
      <c r="A635" s="6" t="s">
        <v>792</v>
      </c>
      <c r="B635" s="6" t="s">
        <v>3294</v>
      </c>
      <c r="C635" s="6" t="s">
        <v>34</v>
      </c>
      <c r="D635" s="6" t="s">
        <v>3059</v>
      </c>
      <c r="E635" s="6"/>
      <c r="F635" s="6" t="s">
        <v>3322</v>
      </c>
      <c r="G635" s="6" t="s">
        <v>1236</v>
      </c>
      <c r="H635" s="6" t="s">
        <v>1237</v>
      </c>
      <c r="I635" s="6">
        <v>1</v>
      </c>
      <c r="J635" s="6" t="s">
        <v>105</v>
      </c>
      <c r="K635" s="6" t="s">
        <v>4511</v>
      </c>
      <c r="L635" s="107">
        <v>1</v>
      </c>
      <c r="N635"/>
      <c r="W635" s="6"/>
      <c r="X635" s="6"/>
    </row>
    <row r="636" spans="1:24" s="6" customFormat="1" x14ac:dyDescent="0.3">
      <c r="A636" s="8" t="s">
        <v>2562</v>
      </c>
      <c r="B636" s="61"/>
      <c r="C636" s="8"/>
      <c r="D636" s="8"/>
      <c r="F636" s="8"/>
      <c r="G636" s="8"/>
      <c r="H636" s="8"/>
      <c r="I636" s="29">
        <f>SUM(I623:I635)</f>
        <v>13</v>
      </c>
      <c r="J636" s="8"/>
      <c r="K636" s="8"/>
      <c r="L636" s="29">
        <f>SUM(L623:L635)</f>
        <v>10</v>
      </c>
      <c r="M636" s="62">
        <f>(L636/I636)</f>
        <v>0.76923076923076927</v>
      </c>
    </row>
    <row r="637" spans="1:24" s="6" customFormat="1" x14ac:dyDescent="0.3">
      <c r="A637" s="8"/>
      <c r="B637" s="61"/>
      <c r="C637" s="8"/>
      <c r="D637" s="8"/>
      <c r="F637" s="8"/>
      <c r="G637" s="8"/>
      <c r="H637" s="8"/>
      <c r="I637" s="29"/>
      <c r="J637" s="8"/>
      <c r="K637" s="8"/>
      <c r="L637" s="29"/>
      <c r="M637" s="62"/>
    </row>
    <row r="638" spans="1:24" s="6" customFormat="1" x14ac:dyDescent="0.3">
      <c r="A638" s="6" t="s">
        <v>792</v>
      </c>
      <c r="B638" s="6" t="s">
        <v>3294</v>
      </c>
      <c r="C638" s="6" t="s">
        <v>79</v>
      </c>
      <c r="D638" s="6" t="s">
        <v>3325</v>
      </c>
      <c r="F638" s="6" t="s">
        <v>3341</v>
      </c>
      <c r="G638" s="6" t="s">
        <v>1273</v>
      </c>
      <c r="H638" s="6" t="s">
        <v>602</v>
      </c>
      <c r="I638" s="55"/>
      <c r="J638" s="6" t="s">
        <v>105</v>
      </c>
      <c r="K638" s="6" t="s">
        <v>4511</v>
      </c>
      <c r="L638" s="55"/>
    </row>
    <row r="639" spans="1:24" s="132" customFormat="1" x14ac:dyDescent="0.3">
      <c r="A639" s="132" t="s">
        <v>792</v>
      </c>
      <c r="B639" s="132" t="s">
        <v>3294</v>
      </c>
      <c r="C639" s="132" t="s">
        <v>79</v>
      </c>
      <c r="D639" s="132" t="s">
        <v>2893</v>
      </c>
      <c r="F639" s="132" t="s">
        <v>3330</v>
      </c>
      <c r="G639" s="132" t="s">
        <v>3331</v>
      </c>
      <c r="H639" s="132" t="s">
        <v>3017</v>
      </c>
      <c r="I639" s="182">
        <v>1</v>
      </c>
      <c r="J639" s="132" t="s">
        <v>121</v>
      </c>
      <c r="K639" s="132" t="s">
        <v>4508</v>
      </c>
      <c r="L639" s="182">
        <v>1</v>
      </c>
    </row>
    <row r="640" spans="1:24" x14ac:dyDescent="0.3">
      <c r="A640" s="6" t="s">
        <v>792</v>
      </c>
      <c r="B640" s="6" t="s">
        <v>3294</v>
      </c>
      <c r="C640" s="6" t="s">
        <v>79</v>
      </c>
      <c r="D640" s="6" t="s">
        <v>2871</v>
      </c>
      <c r="E640" s="6"/>
      <c r="F640" s="6" t="s">
        <v>3347</v>
      </c>
      <c r="G640" s="6" t="s">
        <v>1264</v>
      </c>
      <c r="H640" s="6" t="s">
        <v>1265</v>
      </c>
      <c r="I640" s="6">
        <v>1</v>
      </c>
      <c r="J640" s="6" t="s">
        <v>105</v>
      </c>
      <c r="K640" s="6" t="s">
        <v>4507</v>
      </c>
      <c r="L640" s="6">
        <v>1</v>
      </c>
      <c r="N640"/>
      <c r="W640" s="6"/>
      <c r="X640" s="6"/>
    </row>
    <row r="641" spans="1:24" x14ac:dyDescent="0.3">
      <c r="A641" s="6" t="s">
        <v>792</v>
      </c>
      <c r="B641" s="6" t="s">
        <v>3294</v>
      </c>
      <c r="C641" s="6" t="s">
        <v>79</v>
      </c>
      <c r="D641" s="6" t="s">
        <v>2875</v>
      </c>
      <c r="E641" s="6"/>
      <c r="F641" s="6" t="s">
        <v>1274</v>
      </c>
      <c r="G641" s="6" t="s">
        <v>1275</v>
      </c>
      <c r="H641" s="6" t="s">
        <v>1276</v>
      </c>
      <c r="I641" s="6">
        <v>1</v>
      </c>
      <c r="J641" s="6" t="s">
        <v>105</v>
      </c>
      <c r="K641" s="6" t="s">
        <v>4507</v>
      </c>
      <c r="L641" s="6">
        <v>1</v>
      </c>
      <c r="N641"/>
      <c r="W641" s="6"/>
      <c r="X641" s="6"/>
    </row>
    <row r="642" spans="1:24" x14ac:dyDescent="0.3">
      <c r="A642" s="6" t="s">
        <v>792</v>
      </c>
      <c r="B642" s="6" t="s">
        <v>3294</v>
      </c>
      <c r="C642" s="6" t="s">
        <v>79</v>
      </c>
      <c r="D642" s="6" t="s">
        <v>2899</v>
      </c>
      <c r="E642" s="6"/>
      <c r="F642" s="6" t="s">
        <v>3345</v>
      </c>
      <c r="G642" s="6" t="s">
        <v>1257</v>
      </c>
      <c r="H642" s="6" t="s">
        <v>1258</v>
      </c>
      <c r="I642" s="6">
        <v>1</v>
      </c>
      <c r="J642" s="6" t="s">
        <v>105</v>
      </c>
      <c r="K642" s="6" t="s">
        <v>4511</v>
      </c>
      <c r="L642" s="6">
        <v>1</v>
      </c>
      <c r="N642"/>
      <c r="W642" s="6"/>
      <c r="X642" s="6"/>
    </row>
    <row r="643" spans="1:24" x14ac:dyDescent="0.3">
      <c r="A643" s="6" t="s">
        <v>792</v>
      </c>
      <c r="B643" s="6" t="s">
        <v>3294</v>
      </c>
      <c r="C643" s="6" t="s">
        <v>79</v>
      </c>
      <c r="D643" s="6" t="s">
        <v>2851</v>
      </c>
      <c r="E643" s="6"/>
      <c r="F643" s="6" t="s">
        <v>3346</v>
      </c>
      <c r="G643" s="6" t="s">
        <v>315</v>
      </c>
      <c r="H643" s="6" t="s">
        <v>1279</v>
      </c>
      <c r="I643" s="6">
        <v>1</v>
      </c>
      <c r="J643" s="6" t="s">
        <v>105</v>
      </c>
      <c r="K643" s="6" t="s">
        <v>4511</v>
      </c>
      <c r="L643" s="6">
        <v>1</v>
      </c>
      <c r="N643"/>
      <c r="W643" s="6"/>
      <c r="X643" s="6"/>
    </row>
    <row r="644" spans="1:24" s="138" customFormat="1" x14ac:dyDescent="0.3">
      <c r="A644" s="135" t="s">
        <v>792</v>
      </c>
      <c r="B644" s="135" t="s">
        <v>3294</v>
      </c>
      <c r="C644" s="135" t="s">
        <v>79</v>
      </c>
      <c r="D644" s="135" t="s">
        <v>3734</v>
      </c>
      <c r="E644" s="135"/>
      <c r="F644" s="135" t="s">
        <v>3807</v>
      </c>
      <c r="G644" s="135" t="s">
        <v>3808</v>
      </c>
      <c r="H644" s="135" t="s">
        <v>3809</v>
      </c>
      <c r="I644" s="135">
        <v>1</v>
      </c>
      <c r="J644" s="135" t="s">
        <v>105</v>
      </c>
      <c r="K644" s="135" t="s">
        <v>4508</v>
      </c>
      <c r="L644" s="135">
        <v>1</v>
      </c>
      <c r="W644" s="135"/>
      <c r="X644" s="135"/>
    </row>
    <row r="645" spans="1:24" x14ac:dyDescent="0.3">
      <c r="A645" s="6" t="s">
        <v>792</v>
      </c>
      <c r="B645" s="6" t="s">
        <v>3294</v>
      </c>
      <c r="C645" s="6" t="s">
        <v>79</v>
      </c>
      <c r="D645" s="6" t="s">
        <v>3332</v>
      </c>
      <c r="E645" s="6"/>
      <c r="F645" s="6" t="s">
        <v>3333</v>
      </c>
      <c r="G645" s="6" t="s">
        <v>1260</v>
      </c>
      <c r="H645" s="6" t="s">
        <v>394</v>
      </c>
      <c r="I645" s="6">
        <v>1</v>
      </c>
      <c r="J645" s="6" t="s">
        <v>105</v>
      </c>
      <c r="K645" s="6" t="s">
        <v>4511</v>
      </c>
      <c r="L645" s="6">
        <v>1</v>
      </c>
      <c r="N645"/>
      <c r="W645" s="6"/>
      <c r="X645" s="6"/>
    </row>
    <row r="646" spans="1:24" x14ac:dyDescent="0.3">
      <c r="A646" s="6" t="s">
        <v>792</v>
      </c>
      <c r="B646" s="6" t="s">
        <v>3294</v>
      </c>
      <c r="C646" s="6" t="s">
        <v>79</v>
      </c>
      <c r="D646" s="6" t="s">
        <v>3332</v>
      </c>
      <c r="E646" s="6"/>
      <c r="F646" s="6" t="s">
        <v>3168</v>
      </c>
      <c r="G646" s="6" t="s">
        <v>1251</v>
      </c>
      <c r="H646" s="6" t="s">
        <v>1252</v>
      </c>
      <c r="I646" s="6">
        <v>1</v>
      </c>
      <c r="J646" s="6" t="s">
        <v>105</v>
      </c>
      <c r="K646" s="6" t="s">
        <v>4511</v>
      </c>
      <c r="L646" s="6">
        <v>1</v>
      </c>
      <c r="N646"/>
      <c r="W646" s="6"/>
      <c r="X646" s="6"/>
    </row>
    <row r="647" spans="1:24" s="138" customFormat="1" x14ac:dyDescent="0.3">
      <c r="A647" s="135" t="s">
        <v>792</v>
      </c>
      <c r="B647" s="135" t="s">
        <v>3294</v>
      </c>
      <c r="C647" s="135" t="s">
        <v>79</v>
      </c>
      <c r="D647" s="135" t="s">
        <v>2893</v>
      </c>
      <c r="E647" s="135"/>
      <c r="F647" s="135" t="s">
        <v>3348</v>
      </c>
      <c r="G647" s="135" t="s">
        <v>3349</v>
      </c>
      <c r="H647" s="135" t="s">
        <v>3350</v>
      </c>
      <c r="I647" s="135">
        <v>1</v>
      </c>
      <c r="J647" s="135" t="s">
        <v>105</v>
      </c>
      <c r="K647" s="135" t="s">
        <v>4508</v>
      </c>
      <c r="L647" s="135">
        <v>1</v>
      </c>
      <c r="W647" s="135"/>
      <c r="X647" s="135"/>
    </row>
    <row r="648" spans="1:24" x14ac:dyDescent="0.3">
      <c r="A648" s="6" t="s">
        <v>792</v>
      </c>
      <c r="B648" s="6" t="s">
        <v>3294</v>
      </c>
      <c r="C648" s="6" t="s">
        <v>79</v>
      </c>
      <c r="D648" s="6" t="s">
        <v>2974</v>
      </c>
      <c r="E648" s="6"/>
      <c r="F648" s="6" t="s">
        <v>1266</v>
      </c>
      <c r="G648" s="6" t="s">
        <v>1267</v>
      </c>
      <c r="H648" s="6" t="s">
        <v>1268</v>
      </c>
      <c r="I648" s="6">
        <v>1</v>
      </c>
      <c r="J648" s="6" t="s">
        <v>105</v>
      </c>
      <c r="K648" s="6" t="s">
        <v>4507</v>
      </c>
      <c r="L648" s="6">
        <v>1</v>
      </c>
      <c r="N648"/>
      <c r="W648" s="6"/>
      <c r="X648" s="6"/>
    </row>
    <row r="649" spans="1:24" s="138" customFormat="1" x14ac:dyDescent="0.3">
      <c r="A649" s="135" t="s">
        <v>792</v>
      </c>
      <c r="B649" s="135" t="s">
        <v>3294</v>
      </c>
      <c r="C649" s="135" t="s">
        <v>79</v>
      </c>
      <c r="D649" s="135" t="s">
        <v>2949</v>
      </c>
      <c r="E649" s="135"/>
      <c r="F649" s="135" t="s">
        <v>3336</v>
      </c>
      <c r="G649" s="135" t="s">
        <v>1272</v>
      </c>
      <c r="H649" s="135" t="s">
        <v>682</v>
      </c>
      <c r="I649" s="135">
        <v>1</v>
      </c>
      <c r="J649" s="135" t="s">
        <v>105</v>
      </c>
      <c r="K649" s="135" t="s">
        <v>4508</v>
      </c>
      <c r="L649" s="135">
        <v>1</v>
      </c>
      <c r="W649" s="135"/>
      <c r="X649" s="135"/>
    </row>
    <row r="650" spans="1:24" s="138" customFormat="1" x14ac:dyDescent="0.3">
      <c r="A650" s="135" t="s">
        <v>792</v>
      </c>
      <c r="B650" s="135" t="s">
        <v>3294</v>
      </c>
      <c r="C650" s="135" t="s">
        <v>79</v>
      </c>
      <c r="D650" s="135" t="s">
        <v>2892</v>
      </c>
      <c r="E650" s="135"/>
      <c r="F650" s="135" t="s">
        <v>3343</v>
      </c>
      <c r="G650" s="135" t="s">
        <v>1255</v>
      </c>
      <c r="H650" s="135" t="s">
        <v>1256</v>
      </c>
      <c r="I650" s="135">
        <v>1</v>
      </c>
      <c r="J650" s="135" t="s">
        <v>105</v>
      </c>
      <c r="K650" s="135" t="s">
        <v>4508</v>
      </c>
      <c r="L650" s="135">
        <v>1</v>
      </c>
      <c r="W650" s="135"/>
      <c r="X650" s="135"/>
    </row>
    <row r="651" spans="1:24" s="138" customFormat="1" x14ac:dyDescent="0.3">
      <c r="A651" s="135" t="s">
        <v>792</v>
      </c>
      <c r="B651" s="135" t="s">
        <v>3294</v>
      </c>
      <c r="C651" s="135" t="s">
        <v>79</v>
      </c>
      <c r="D651" s="135" t="s">
        <v>2853</v>
      </c>
      <c r="E651" s="135"/>
      <c r="F651" s="135" t="s">
        <v>1269</v>
      </c>
      <c r="G651" s="135" t="s">
        <v>1270</v>
      </c>
      <c r="H651" s="135" t="s">
        <v>184</v>
      </c>
      <c r="I651" s="135">
        <v>1</v>
      </c>
      <c r="J651" s="135" t="s">
        <v>105</v>
      </c>
      <c r="K651" s="135" t="s">
        <v>4508</v>
      </c>
      <c r="L651" s="135">
        <v>1</v>
      </c>
      <c r="W651" s="135"/>
      <c r="X651" s="135"/>
    </row>
    <row r="652" spans="1:24" s="138" customFormat="1" x14ac:dyDescent="0.3">
      <c r="A652" s="135" t="s">
        <v>792</v>
      </c>
      <c r="B652" s="135" t="s">
        <v>3294</v>
      </c>
      <c r="C652" s="135" t="s">
        <v>79</v>
      </c>
      <c r="D652" s="135" t="s">
        <v>3927</v>
      </c>
      <c r="E652" s="135"/>
      <c r="F652" s="135" t="s">
        <v>4093</v>
      </c>
      <c r="G652" s="135" t="s">
        <v>4094</v>
      </c>
      <c r="H652" s="135" t="s">
        <v>393</v>
      </c>
      <c r="I652" s="135">
        <v>1</v>
      </c>
      <c r="J652" s="135" t="s">
        <v>105</v>
      </c>
      <c r="K652" s="135" t="s">
        <v>4508</v>
      </c>
      <c r="L652" s="135">
        <v>0</v>
      </c>
      <c r="W652" s="135"/>
      <c r="X652" s="135"/>
    </row>
    <row r="653" spans="1:24" s="123" customFormat="1" x14ac:dyDescent="0.3">
      <c r="A653" s="132" t="s">
        <v>792</v>
      </c>
      <c r="B653" s="132" t="s">
        <v>3294</v>
      </c>
      <c r="C653" s="132" t="s">
        <v>79</v>
      </c>
      <c r="D653" s="132" t="s">
        <v>3734</v>
      </c>
      <c r="E653" s="132"/>
      <c r="F653" s="132" t="s">
        <v>3810</v>
      </c>
      <c r="G653" s="132" t="s">
        <v>3811</v>
      </c>
      <c r="H653" s="132" t="s">
        <v>344</v>
      </c>
      <c r="I653" s="132">
        <v>1</v>
      </c>
      <c r="J653" s="132" t="s">
        <v>121</v>
      </c>
      <c r="K653" s="132" t="s">
        <v>4508</v>
      </c>
      <c r="L653" s="132">
        <v>1</v>
      </c>
      <c r="W653" s="132"/>
      <c r="X653" s="132"/>
    </row>
    <row r="654" spans="1:24" s="138" customFormat="1" x14ac:dyDescent="0.3">
      <c r="A654" s="135" t="s">
        <v>792</v>
      </c>
      <c r="B654" s="135" t="s">
        <v>3294</v>
      </c>
      <c r="C654" s="135" t="s">
        <v>79</v>
      </c>
      <c r="D654" s="135" t="s">
        <v>3927</v>
      </c>
      <c r="E654" s="135"/>
      <c r="F654" s="135" t="s">
        <v>4095</v>
      </c>
      <c r="G654" s="135" t="s">
        <v>4094</v>
      </c>
      <c r="H654" s="135" t="s">
        <v>4096</v>
      </c>
      <c r="I654" s="135">
        <v>1</v>
      </c>
      <c r="J654" s="135" t="s">
        <v>105</v>
      </c>
      <c r="K654" s="135" t="s">
        <v>4508</v>
      </c>
      <c r="L654" s="135">
        <v>1</v>
      </c>
      <c r="W654" s="135"/>
      <c r="X654" s="135"/>
    </row>
    <row r="655" spans="1:24" x14ac:dyDescent="0.3">
      <c r="A655" s="6" t="s">
        <v>792</v>
      </c>
      <c r="B655" s="6" t="s">
        <v>3294</v>
      </c>
      <c r="C655" s="6" t="s">
        <v>79</v>
      </c>
      <c r="D655" s="6" t="s">
        <v>2907</v>
      </c>
      <c r="E655" s="6"/>
      <c r="F655" s="6" t="s">
        <v>1244</v>
      </c>
      <c r="G655" s="6" t="s">
        <v>1071</v>
      </c>
      <c r="H655" s="6" t="s">
        <v>551</v>
      </c>
      <c r="I655" s="6">
        <v>1</v>
      </c>
      <c r="J655" s="6" t="s">
        <v>105</v>
      </c>
      <c r="K655" s="6" t="s">
        <v>4507</v>
      </c>
      <c r="L655" s="6">
        <v>1</v>
      </c>
      <c r="N655"/>
      <c r="W655" s="6"/>
      <c r="X655" s="6"/>
    </row>
    <row r="656" spans="1:24" x14ac:dyDescent="0.3">
      <c r="A656" s="6" t="s">
        <v>792</v>
      </c>
      <c r="B656" s="6" t="s">
        <v>3294</v>
      </c>
      <c r="C656" s="6" t="s">
        <v>79</v>
      </c>
      <c r="D656" s="6" t="s">
        <v>3039</v>
      </c>
      <c r="E656" s="6"/>
      <c r="F656" s="6" t="s">
        <v>1261</v>
      </c>
      <c r="G656" s="6" t="s">
        <v>1262</v>
      </c>
      <c r="H656" s="6" t="s">
        <v>1263</v>
      </c>
      <c r="I656" s="6">
        <v>1</v>
      </c>
      <c r="J656" s="6" t="s">
        <v>105</v>
      </c>
      <c r="K656" s="6" t="s">
        <v>4510</v>
      </c>
      <c r="L656" s="6">
        <v>0</v>
      </c>
      <c r="N656"/>
      <c r="W656" s="6"/>
      <c r="X656" s="6"/>
    </row>
    <row r="657" spans="1:24" x14ac:dyDescent="0.3">
      <c r="A657" s="6" t="s">
        <v>792</v>
      </c>
      <c r="B657" s="6" t="s">
        <v>3294</v>
      </c>
      <c r="C657" s="6" t="s">
        <v>79</v>
      </c>
      <c r="D657" s="6" t="s">
        <v>2996</v>
      </c>
      <c r="E657" s="6"/>
      <c r="F657" s="6" t="s">
        <v>3335</v>
      </c>
      <c r="G657" s="6" t="s">
        <v>1280</v>
      </c>
      <c r="H657" s="6" t="s">
        <v>1281</v>
      </c>
      <c r="I657" s="6">
        <v>1</v>
      </c>
      <c r="J657" s="6" t="s">
        <v>105</v>
      </c>
      <c r="K657" s="6" t="s">
        <v>4507</v>
      </c>
      <c r="L657" s="6">
        <v>0</v>
      </c>
      <c r="N657"/>
      <c r="W657" s="6"/>
      <c r="X657" s="6"/>
    </row>
    <row r="658" spans="1:24" s="123" customFormat="1" x14ac:dyDescent="0.3">
      <c r="A658" s="132" t="s">
        <v>792</v>
      </c>
      <c r="B658" s="132" t="s">
        <v>3294</v>
      </c>
      <c r="C658" s="132" t="s">
        <v>79</v>
      </c>
      <c r="D658" s="132" t="s">
        <v>3734</v>
      </c>
      <c r="E658" s="132"/>
      <c r="F658" s="132" t="s">
        <v>3735</v>
      </c>
      <c r="G658" s="132" t="s">
        <v>3741</v>
      </c>
      <c r="H658" s="132" t="s">
        <v>3742</v>
      </c>
      <c r="I658" s="132">
        <v>1</v>
      </c>
      <c r="J658" s="132" t="s">
        <v>121</v>
      </c>
      <c r="K658" s="132" t="s">
        <v>4508</v>
      </c>
      <c r="L658" s="132">
        <v>0</v>
      </c>
      <c r="W658" s="132"/>
      <c r="X658" s="132"/>
    </row>
    <row r="659" spans="1:24" s="123" customFormat="1" x14ac:dyDescent="0.3">
      <c r="A659" s="132" t="s">
        <v>792</v>
      </c>
      <c r="B659" s="132" t="s">
        <v>3294</v>
      </c>
      <c r="C659" s="132" t="s">
        <v>79</v>
      </c>
      <c r="D659" s="132" t="s">
        <v>4074</v>
      </c>
      <c r="E659" s="132"/>
      <c r="F659" s="132" t="s">
        <v>4299</v>
      </c>
      <c r="G659" s="132" t="s">
        <v>4300</v>
      </c>
      <c r="H659" s="132" t="s">
        <v>757</v>
      </c>
      <c r="I659" s="132">
        <v>1</v>
      </c>
      <c r="J659" s="132" t="s">
        <v>121</v>
      </c>
      <c r="K659" s="132" t="s">
        <v>4508</v>
      </c>
      <c r="L659" s="132">
        <v>1</v>
      </c>
      <c r="W659" s="132"/>
      <c r="X659" s="132"/>
    </row>
    <row r="660" spans="1:24" x14ac:dyDescent="0.3">
      <c r="A660" s="6" t="s">
        <v>792</v>
      </c>
      <c r="B660" s="6" t="s">
        <v>3294</v>
      </c>
      <c r="C660" s="6" t="s">
        <v>79</v>
      </c>
      <c r="D660" s="6" t="s">
        <v>2993</v>
      </c>
      <c r="E660" s="6"/>
      <c r="F660" s="6" t="s">
        <v>3334</v>
      </c>
      <c r="G660" s="6" t="s">
        <v>1247</v>
      </c>
      <c r="H660" s="6" t="s">
        <v>1248</v>
      </c>
      <c r="I660" s="6">
        <v>1</v>
      </c>
      <c r="J660" s="6" t="s">
        <v>105</v>
      </c>
      <c r="K660" s="6" t="s">
        <v>4509</v>
      </c>
      <c r="L660" s="6">
        <v>1</v>
      </c>
      <c r="N660"/>
      <c r="W660" s="6"/>
      <c r="X660" s="6"/>
    </row>
    <row r="661" spans="1:24" x14ac:dyDescent="0.3">
      <c r="A661" s="6" t="s">
        <v>792</v>
      </c>
      <c r="B661" s="6" t="s">
        <v>3294</v>
      </c>
      <c r="C661" s="6" t="s">
        <v>79</v>
      </c>
      <c r="D661" s="6" t="s">
        <v>3332</v>
      </c>
      <c r="E661" s="6"/>
      <c r="F661" s="6" t="s">
        <v>3337</v>
      </c>
      <c r="G661" s="6" t="s">
        <v>1259</v>
      </c>
      <c r="H661" s="6" t="s">
        <v>340</v>
      </c>
      <c r="I661" s="6">
        <v>1</v>
      </c>
      <c r="J661" s="6" t="s">
        <v>105</v>
      </c>
      <c r="K661" s="6" t="s">
        <v>4511</v>
      </c>
      <c r="L661" s="6">
        <v>1</v>
      </c>
      <c r="N661"/>
      <c r="W661" s="6"/>
      <c r="X661" s="6"/>
    </row>
    <row r="662" spans="1:24" x14ac:dyDescent="0.3">
      <c r="A662" s="6" t="s">
        <v>792</v>
      </c>
      <c r="B662" s="6" t="s">
        <v>3294</v>
      </c>
      <c r="C662" s="6" t="s">
        <v>79</v>
      </c>
      <c r="D662" s="6" t="s">
        <v>2949</v>
      </c>
      <c r="E662" s="6"/>
      <c r="F662" s="6" t="s">
        <v>3344</v>
      </c>
      <c r="G662" s="6" t="s">
        <v>1249</v>
      </c>
      <c r="H662" s="6" t="s">
        <v>1250</v>
      </c>
      <c r="I662" s="6">
        <v>1</v>
      </c>
      <c r="J662" s="6" t="s">
        <v>105</v>
      </c>
      <c r="K662" s="6" t="s">
        <v>4509</v>
      </c>
      <c r="L662" s="6">
        <v>1</v>
      </c>
      <c r="N662"/>
      <c r="W662" s="6"/>
      <c r="X662" s="6"/>
    </row>
    <row r="663" spans="1:24" s="123" customFormat="1" x14ac:dyDescent="0.3">
      <c r="A663" s="132" t="s">
        <v>792</v>
      </c>
      <c r="B663" s="132" t="s">
        <v>3294</v>
      </c>
      <c r="C663" s="132" t="s">
        <v>79</v>
      </c>
      <c r="D663" s="132" t="s">
        <v>4513</v>
      </c>
      <c r="E663" s="132"/>
      <c r="F663" s="132" t="s">
        <v>4536</v>
      </c>
      <c r="G663" s="132" t="s">
        <v>4537</v>
      </c>
      <c r="H663" s="132" t="s">
        <v>2194</v>
      </c>
      <c r="I663" s="132">
        <v>1</v>
      </c>
      <c r="J663" s="132" t="s">
        <v>121</v>
      </c>
      <c r="K663" s="132" t="s">
        <v>4508</v>
      </c>
      <c r="L663" s="132">
        <v>1</v>
      </c>
      <c r="W663" s="132"/>
      <c r="X663" s="132"/>
    </row>
    <row r="664" spans="1:24" s="138" customFormat="1" x14ac:dyDescent="0.3">
      <c r="A664" s="135" t="s">
        <v>792</v>
      </c>
      <c r="B664" s="135" t="s">
        <v>3294</v>
      </c>
      <c r="C664" s="135" t="s">
        <v>79</v>
      </c>
      <c r="D664" s="135" t="s">
        <v>2993</v>
      </c>
      <c r="E664" s="135"/>
      <c r="F664" s="135" t="s">
        <v>3340</v>
      </c>
      <c r="G664" s="135" t="s">
        <v>1271</v>
      </c>
      <c r="H664" s="135" t="s">
        <v>196</v>
      </c>
      <c r="I664" s="135">
        <v>1</v>
      </c>
      <c r="J664" s="135" t="s">
        <v>105</v>
      </c>
      <c r="K664" s="135" t="s">
        <v>4508</v>
      </c>
      <c r="L664" s="135">
        <v>1</v>
      </c>
      <c r="W664" s="135"/>
      <c r="X664" s="135"/>
    </row>
    <row r="665" spans="1:24" s="6" customFormat="1" x14ac:dyDescent="0.3">
      <c r="A665" s="8" t="s">
        <v>2562</v>
      </c>
      <c r="B665" s="61"/>
      <c r="C665" s="8"/>
      <c r="D665" s="8"/>
      <c r="F665" s="8"/>
      <c r="G665" s="8"/>
      <c r="H665" s="8"/>
      <c r="I665" s="29">
        <f>SUM(I639:I664)</f>
        <v>26</v>
      </c>
      <c r="J665" s="8"/>
      <c r="K665" s="8"/>
      <c r="L665" s="29">
        <f>SUM(L639:L664)</f>
        <v>22</v>
      </c>
      <c r="M665" s="62">
        <f>(L665/I665)</f>
        <v>0.84615384615384615</v>
      </c>
    </row>
    <row r="666" spans="1:24" s="6" customFormat="1" x14ac:dyDescent="0.3">
      <c r="A666" s="108"/>
      <c r="B666" s="104"/>
      <c r="C666" s="104"/>
      <c r="D666" s="104"/>
      <c r="F666" s="104"/>
      <c r="G666" s="104"/>
      <c r="H666" s="104"/>
      <c r="I666" s="55"/>
      <c r="J666" s="109"/>
      <c r="L666" s="55"/>
    </row>
    <row r="667" spans="1:24" s="6" customFormat="1" x14ac:dyDescent="0.3">
      <c r="A667" s="6" t="s">
        <v>792</v>
      </c>
      <c r="B667" s="6" t="s">
        <v>3294</v>
      </c>
      <c r="C667" s="6" t="s">
        <v>44</v>
      </c>
      <c r="D667" s="6" t="s">
        <v>2926</v>
      </c>
      <c r="F667" s="6" t="s">
        <v>1690</v>
      </c>
      <c r="G667" s="6" t="s">
        <v>1691</v>
      </c>
      <c r="H667" s="6" t="s">
        <v>1692</v>
      </c>
      <c r="I667" s="150">
        <v>1</v>
      </c>
      <c r="J667" s="6" t="s">
        <v>105</v>
      </c>
      <c r="K667" s="6" t="s">
        <v>4510</v>
      </c>
      <c r="L667" s="150">
        <v>1</v>
      </c>
    </row>
    <row r="668" spans="1:24" s="132" customFormat="1" x14ac:dyDescent="0.3">
      <c r="A668" s="132" t="s">
        <v>792</v>
      </c>
      <c r="B668" s="132" t="s">
        <v>3294</v>
      </c>
      <c r="C668" s="132" t="s">
        <v>44</v>
      </c>
      <c r="D668" s="132" t="s">
        <v>4336</v>
      </c>
      <c r="F668" s="132" t="s">
        <v>4388</v>
      </c>
      <c r="G668" s="132" t="s">
        <v>848</v>
      </c>
      <c r="H668" s="132" t="s">
        <v>4389</v>
      </c>
      <c r="I668" s="182">
        <v>1</v>
      </c>
      <c r="J668" s="132" t="s">
        <v>121</v>
      </c>
      <c r="K668" s="132" t="s">
        <v>4508</v>
      </c>
      <c r="L668" s="182">
        <v>0</v>
      </c>
    </row>
    <row r="669" spans="1:24" s="132" customFormat="1" x14ac:dyDescent="0.3">
      <c r="A669" s="132" t="s">
        <v>792</v>
      </c>
      <c r="B669" s="132" t="s">
        <v>3294</v>
      </c>
      <c r="C669" s="132" t="s">
        <v>44</v>
      </c>
      <c r="D669" s="132" t="s">
        <v>4336</v>
      </c>
      <c r="F669" s="132" t="s">
        <v>4390</v>
      </c>
      <c r="G669" s="132" t="s">
        <v>4391</v>
      </c>
      <c r="H669" s="132" t="s">
        <v>4392</v>
      </c>
      <c r="I669" s="182">
        <v>1</v>
      </c>
      <c r="J669" s="132" t="s">
        <v>121</v>
      </c>
      <c r="K669" s="132" t="s">
        <v>4508</v>
      </c>
      <c r="L669" s="182">
        <v>0</v>
      </c>
    </row>
    <row r="670" spans="1:24" s="6" customFormat="1" x14ac:dyDescent="0.3">
      <c r="A670" s="6" t="s">
        <v>792</v>
      </c>
      <c r="B670" s="6" t="s">
        <v>3294</v>
      </c>
      <c r="C670" s="6" t="s">
        <v>44</v>
      </c>
      <c r="D670" s="6" t="s">
        <v>2926</v>
      </c>
      <c r="F670" s="6" t="s">
        <v>1685</v>
      </c>
      <c r="G670" s="6" t="s">
        <v>1686</v>
      </c>
      <c r="H670" s="6" t="s">
        <v>1687</v>
      </c>
      <c r="I670" s="150">
        <v>1</v>
      </c>
      <c r="J670" s="6" t="s">
        <v>105</v>
      </c>
      <c r="K670" s="6" t="s">
        <v>4512</v>
      </c>
      <c r="L670" s="150">
        <v>1</v>
      </c>
    </row>
    <row r="671" spans="1:24" s="135" customFormat="1" x14ac:dyDescent="0.3">
      <c r="A671" s="135" t="s">
        <v>792</v>
      </c>
      <c r="B671" s="135" t="s">
        <v>3294</v>
      </c>
      <c r="C671" s="135" t="s">
        <v>44</v>
      </c>
      <c r="D671" s="135" t="s">
        <v>2893</v>
      </c>
      <c r="F671" s="135" t="s">
        <v>3738</v>
      </c>
      <c r="G671" s="135" t="s">
        <v>3746</v>
      </c>
      <c r="H671" s="135" t="s">
        <v>3747</v>
      </c>
      <c r="I671" s="180">
        <v>1</v>
      </c>
      <c r="J671" s="135" t="s">
        <v>105</v>
      </c>
      <c r="K671" s="135" t="s">
        <v>4508</v>
      </c>
      <c r="L671" s="180">
        <v>1</v>
      </c>
    </row>
    <row r="672" spans="1:24" s="135" customFormat="1" x14ac:dyDescent="0.3">
      <c r="A672" s="135" t="s">
        <v>792</v>
      </c>
      <c r="B672" s="135" t="s">
        <v>3294</v>
      </c>
      <c r="C672" s="135" t="s">
        <v>44</v>
      </c>
      <c r="D672" s="135" t="s">
        <v>2962</v>
      </c>
      <c r="F672" s="135" t="s">
        <v>3351</v>
      </c>
      <c r="G672" s="135" t="s">
        <v>1693</v>
      </c>
      <c r="H672" s="135" t="s">
        <v>1037</v>
      </c>
      <c r="I672" s="180">
        <v>1</v>
      </c>
      <c r="J672" s="135" t="s">
        <v>105</v>
      </c>
      <c r="K672" s="135" t="s">
        <v>4508</v>
      </c>
      <c r="L672" s="180">
        <v>1</v>
      </c>
    </row>
    <row r="673" spans="1:24" s="6" customFormat="1" x14ac:dyDescent="0.3">
      <c r="A673" s="6" t="s">
        <v>792</v>
      </c>
      <c r="B673" s="6" t="s">
        <v>3294</v>
      </c>
      <c r="C673" s="6" t="s">
        <v>44</v>
      </c>
      <c r="D673" s="6" t="s">
        <v>2893</v>
      </c>
      <c r="F673" s="6" t="s">
        <v>3196</v>
      </c>
      <c r="G673" s="6" t="s">
        <v>958</v>
      </c>
      <c r="H673" s="6" t="s">
        <v>241</v>
      </c>
      <c r="I673" s="150">
        <v>1</v>
      </c>
      <c r="J673" s="6" t="s">
        <v>105</v>
      </c>
      <c r="K673" s="6" t="s">
        <v>4509</v>
      </c>
      <c r="L673" s="150">
        <v>1</v>
      </c>
    </row>
    <row r="674" spans="1:24" s="6" customFormat="1" x14ac:dyDescent="0.3">
      <c r="A674" s="6" t="s">
        <v>792</v>
      </c>
      <c r="B674" s="6" t="s">
        <v>3294</v>
      </c>
      <c r="C674" s="6" t="s">
        <v>44</v>
      </c>
      <c r="D674" s="6" t="s">
        <v>2962</v>
      </c>
      <c r="F674" s="6" t="s">
        <v>1710</v>
      </c>
      <c r="G674" s="6" t="s">
        <v>1445</v>
      </c>
      <c r="H674" s="6" t="s">
        <v>1711</v>
      </c>
      <c r="I674" s="150">
        <v>1</v>
      </c>
      <c r="J674" s="6" t="s">
        <v>105</v>
      </c>
      <c r="K674" s="6" t="s">
        <v>4507</v>
      </c>
      <c r="L674" s="150">
        <v>1</v>
      </c>
    </row>
    <row r="675" spans="1:24" s="138" customFormat="1" x14ac:dyDescent="0.3">
      <c r="A675" s="135" t="s">
        <v>792</v>
      </c>
      <c r="B675" s="135" t="s">
        <v>3294</v>
      </c>
      <c r="C675" s="135" t="s">
        <v>44</v>
      </c>
      <c r="D675" s="135" t="s">
        <v>2893</v>
      </c>
      <c r="E675" s="135"/>
      <c r="F675" s="135" t="s">
        <v>3737</v>
      </c>
      <c r="G675" s="135" t="s">
        <v>3745</v>
      </c>
      <c r="H675" s="135" t="s">
        <v>1419</v>
      </c>
      <c r="I675" s="135">
        <v>1</v>
      </c>
      <c r="J675" s="135" t="s">
        <v>105</v>
      </c>
      <c r="K675" s="135" t="s">
        <v>4508</v>
      </c>
      <c r="L675" s="135">
        <v>1</v>
      </c>
      <c r="W675" s="135"/>
      <c r="X675" s="135"/>
    </row>
    <row r="676" spans="1:24" s="123" customFormat="1" x14ac:dyDescent="0.3">
      <c r="A676" s="132" t="s">
        <v>792</v>
      </c>
      <c r="B676" s="132" t="s">
        <v>3294</v>
      </c>
      <c r="C676" s="132" t="s">
        <v>44</v>
      </c>
      <c r="D676" s="132" t="s">
        <v>2836</v>
      </c>
      <c r="E676" s="132"/>
      <c r="F676" s="132" t="s">
        <v>1714</v>
      </c>
      <c r="G676" s="132" t="s">
        <v>1715</v>
      </c>
      <c r="H676" s="132" t="s">
        <v>390</v>
      </c>
      <c r="I676" s="132">
        <v>1</v>
      </c>
      <c r="J676" s="132" t="s">
        <v>121</v>
      </c>
      <c r="K676" s="132" t="s">
        <v>4508</v>
      </c>
      <c r="L676" s="132">
        <v>0</v>
      </c>
      <c r="W676" s="132"/>
      <c r="X676" s="132"/>
    </row>
    <row r="677" spans="1:24" s="123" customFormat="1" x14ac:dyDescent="0.3">
      <c r="A677" s="132" t="s">
        <v>792</v>
      </c>
      <c r="B677" s="132" t="s">
        <v>3294</v>
      </c>
      <c r="C677" s="132" t="s">
        <v>44</v>
      </c>
      <c r="D677" s="132" t="s">
        <v>4336</v>
      </c>
      <c r="E677" s="132"/>
      <c r="F677" s="132" t="s">
        <v>4403</v>
      </c>
      <c r="G677" s="132" t="s">
        <v>4404</v>
      </c>
      <c r="H677" s="132" t="s">
        <v>4405</v>
      </c>
      <c r="I677" s="132">
        <v>1</v>
      </c>
      <c r="J677" s="132" t="s">
        <v>121</v>
      </c>
      <c r="K677" s="132" t="s">
        <v>4508</v>
      </c>
      <c r="L677" s="132">
        <v>0</v>
      </c>
      <c r="W677" s="132"/>
      <c r="X677" s="132"/>
    </row>
    <row r="678" spans="1:24" s="138" customFormat="1" x14ac:dyDescent="0.3">
      <c r="A678" s="135" t="s">
        <v>792</v>
      </c>
      <c r="B678" s="135" t="s">
        <v>3294</v>
      </c>
      <c r="C678" s="135" t="s">
        <v>44</v>
      </c>
      <c r="D678" s="135" t="s">
        <v>2962</v>
      </c>
      <c r="E678" s="135"/>
      <c r="F678" s="135" t="s">
        <v>1698</v>
      </c>
      <c r="G678" s="135" t="s">
        <v>1699</v>
      </c>
      <c r="H678" s="135" t="s">
        <v>1700</v>
      </c>
      <c r="I678" s="135">
        <v>1</v>
      </c>
      <c r="J678" s="135" t="s">
        <v>105</v>
      </c>
      <c r="K678" s="135" t="s">
        <v>4508</v>
      </c>
      <c r="L678" s="135">
        <v>1</v>
      </c>
      <c r="W678" s="135"/>
      <c r="X678" s="135"/>
    </row>
    <row r="679" spans="1:24" x14ac:dyDescent="0.3">
      <c r="A679" s="6" t="s">
        <v>792</v>
      </c>
      <c r="B679" s="6" t="s">
        <v>3294</v>
      </c>
      <c r="C679" s="6" t="s">
        <v>44</v>
      </c>
      <c r="D679" s="6" t="s">
        <v>2926</v>
      </c>
      <c r="E679" s="6"/>
      <c r="F679" s="6" t="s">
        <v>1689</v>
      </c>
      <c r="G679" s="6" t="s">
        <v>685</v>
      </c>
      <c r="H679" s="6" t="s">
        <v>578</v>
      </c>
      <c r="I679" s="6">
        <v>1</v>
      </c>
      <c r="J679" s="6" t="s">
        <v>105</v>
      </c>
      <c r="K679" s="6" t="s">
        <v>4510</v>
      </c>
      <c r="L679" s="6">
        <v>1</v>
      </c>
      <c r="N679"/>
      <c r="W679" s="6"/>
      <c r="X679" s="6"/>
    </row>
    <row r="680" spans="1:24" s="138" customFormat="1" x14ac:dyDescent="0.3">
      <c r="A680" s="135" t="s">
        <v>792</v>
      </c>
      <c r="B680" s="135" t="s">
        <v>3294</v>
      </c>
      <c r="C680" s="135" t="s">
        <v>44</v>
      </c>
      <c r="D680" s="135" t="s">
        <v>2851</v>
      </c>
      <c r="E680" s="135"/>
      <c r="F680" s="135" t="s">
        <v>1701</v>
      </c>
      <c r="G680" s="135" t="s">
        <v>426</v>
      </c>
      <c r="H680" s="135" t="s">
        <v>1558</v>
      </c>
      <c r="I680" s="135">
        <v>1</v>
      </c>
      <c r="J680" s="135" t="s">
        <v>105</v>
      </c>
      <c r="K680" s="135" t="s">
        <v>4508</v>
      </c>
      <c r="L680" s="135">
        <v>1</v>
      </c>
      <c r="W680" s="135"/>
      <c r="X680" s="135"/>
    </row>
    <row r="681" spans="1:24" x14ac:dyDescent="0.3">
      <c r="A681" s="6" t="s">
        <v>792</v>
      </c>
      <c r="B681" s="6" t="s">
        <v>3294</v>
      </c>
      <c r="C681" s="6" t="s">
        <v>44</v>
      </c>
      <c r="D681" s="6" t="s">
        <v>2962</v>
      </c>
      <c r="E681" s="6"/>
      <c r="F681" s="6" t="s">
        <v>1706</v>
      </c>
      <c r="G681" s="6" t="s">
        <v>1707</v>
      </c>
      <c r="H681" s="6" t="s">
        <v>760</v>
      </c>
      <c r="I681" s="6">
        <v>1</v>
      </c>
      <c r="J681" s="6" t="s">
        <v>105</v>
      </c>
      <c r="K681" s="6" t="s">
        <v>4510</v>
      </c>
      <c r="L681" s="6">
        <v>1</v>
      </c>
      <c r="N681"/>
      <c r="W681" s="6"/>
      <c r="X681" s="6"/>
    </row>
    <row r="682" spans="1:24" s="123" customFormat="1" x14ac:dyDescent="0.3">
      <c r="A682" s="132" t="s">
        <v>792</v>
      </c>
      <c r="B682" s="132" t="s">
        <v>3294</v>
      </c>
      <c r="C682" s="132" t="s">
        <v>44</v>
      </c>
      <c r="D682" s="132" t="s">
        <v>2836</v>
      </c>
      <c r="E682" s="132"/>
      <c r="F682" s="132" t="s">
        <v>1716</v>
      </c>
      <c r="G682" s="132" t="s">
        <v>1657</v>
      </c>
      <c r="H682" s="132" t="s">
        <v>123</v>
      </c>
      <c r="I682" s="132">
        <v>1</v>
      </c>
      <c r="J682" s="132" t="s">
        <v>121</v>
      </c>
      <c r="K682" s="132" t="s">
        <v>4508</v>
      </c>
      <c r="L682" s="132">
        <v>0</v>
      </c>
      <c r="W682" s="132"/>
      <c r="X682" s="132"/>
    </row>
    <row r="683" spans="1:24" s="138" customFormat="1" x14ac:dyDescent="0.3">
      <c r="A683" s="135" t="s">
        <v>792</v>
      </c>
      <c r="B683" s="135" t="s">
        <v>3294</v>
      </c>
      <c r="C683" s="135" t="s">
        <v>44</v>
      </c>
      <c r="D683" s="135" t="s">
        <v>4336</v>
      </c>
      <c r="E683" s="135"/>
      <c r="F683" s="135" t="s">
        <v>4396</v>
      </c>
      <c r="G683" s="135" t="s">
        <v>1085</v>
      </c>
      <c r="H683" s="135" t="s">
        <v>4397</v>
      </c>
      <c r="I683" s="135">
        <v>1</v>
      </c>
      <c r="J683" s="135" t="s">
        <v>105</v>
      </c>
      <c r="K683" s="135" t="s">
        <v>4508</v>
      </c>
      <c r="L683" s="135">
        <v>1</v>
      </c>
      <c r="W683" s="135"/>
      <c r="X683" s="135"/>
    </row>
    <row r="684" spans="1:24" s="138" customFormat="1" x14ac:dyDescent="0.3">
      <c r="A684" s="135" t="s">
        <v>792</v>
      </c>
      <c r="B684" s="135" t="s">
        <v>3294</v>
      </c>
      <c r="C684" s="135" t="s">
        <v>44</v>
      </c>
      <c r="D684" s="135" t="s">
        <v>2962</v>
      </c>
      <c r="E684" s="135"/>
      <c r="F684" s="135" t="s">
        <v>1695</v>
      </c>
      <c r="G684" s="135" t="s">
        <v>1696</v>
      </c>
      <c r="H684" s="135" t="s">
        <v>1697</v>
      </c>
      <c r="I684" s="135">
        <v>1</v>
      </c>
      <c r="J684" s="135" t="s">
        <v>105</v>
      </c>
      <c r="K684" s="135" t="s">
        <v>4508</v>
      </c>
      <c r="L684" s="135">
        <v>1</v>
      </c>
      <c r="W684" s="135"/>
      <c r="X684" s="135"/>
    </row>
    <row r="685" spans="1:24" s="138" customFormat="1" x14ac:dyDescent="0.3">
      <c r="A685" s="135" t="s">
        <v>792</v>
      </c>
      <c r="B685" s="135" t="s">
        <v>3294</v>
      </c>
      <c r="C685" s="135" t="s">
        <v>44</v>
      </c>
      <c r="D685" s="135" t="s">
        <v>2856</v>
      </c>
      <c r="E685" s="135"/>
      <c r="F685" s="135" t="s">
        <v>1712</v>
      </c>
      <c r="G685" s="135" t="s">
        <v>658</v>
      </c>
      <c r="H685" s="135" t="s">
        <v>1713</v>
      </c>
      <c r="I685" s="135">
        <v>1</v>
      </c>
      <c r="J685" s="135" t="s">
        <v>105</v>
      </c>
      <c r="K685" s="135" t="s">
        <v>4508</v>
      </c>
      <c r="L685" s="135">
        <v>1</v>
      </c>
      <c r="W685" s="135"/>
      <c r="X685" s="135"/>
    </row>
    <row r="686" spans="1:24" s="123" customFormat="1" x14ac:dyDescent="0.3">
      <c r="A686" s="132" t="s">
        <v>792</v>
      </c>
      <c r="B686" s="132" t="s">
        <v>3294</v>
      </c>
      <c r="C686" s="132" t="s">
        <v>44</v>
      </c>
      <c r="D686" s="132" t="s">
        <v>4336</v>
      </c>
      <c r="E686" s="132"/>
      <c r="F686" s="132" t="s">
        <v>4393</v>
      </c>
      <c r="G686" s="132" t="s">
        <v>4394</v>
      </c>
      <c r="H686" s="132" t="s">
        <v>4395</v>
      </c>
      <c r="I686" s="132">
        <v>1</v>
      </c>
      <c r="J686" s="132" t="s">
        <v>121</v>
      </c>
      <c r="K686" s="132" t="s">
        <v>4508</v>
      </c>
      <c r="L686" s="132">
        <v>0</v>
      </c>
      <c r="W686" s="132"/>
      <c r="X686" s="132"/>
    </row>
    <row r="687" spans="1:24" s="138" customFormat="1" x14ac:dyDescent="0.3">
      <c r="A687" s="135" t="s">
        <v>792</v>
      </c>
      <c r="B687" s="135" t="s">
        <v>3294</v>
      </c>
      <c r="C687" s="135" t="s">
        <v>44</v>
      </c>
      <c r="D687" s="135" t="s">
        <v>2926</v>
      </c>
      <c r="E687" s="135"/>
      <c r="F687" s="135" t="s">
        <v>1678</v>
      </c>
      <c r="G687" s="135" t="s">
        <v>1679</v>
      </c>
      <c r="H687" s="135" t="s">
        <v>1680</v>
      </c>
      <c r="I687" s="135">
        <v>1</v>
      </c>
      <c r="J687" s="135" t="s">
        <v>105</v>
      </c>
      <c r="K687" s="135" t="s">
        <v>4508</v>
      </c>
      <c r="L687" s="135">
        <v>1</v>
      </c>
      <c r="W687" s="135"/>
      <c r="X687" s="135"/>
    </row>
    <row r="688" spans="1:24" s="123" customFormat="1" x14ac:dyDescent="0.3">
      <c r="A688" s="132" t="s">
        <v>792</v>
      </c>
      <c r="B688" s="132" t="s">
        <v>3294</v>
      </c>
      <c r="C688" s="132" t="s">
        <v>44</v>
      </c>
      <c r="D688" s="132" t="s">
        <v>4336</v>
      </c>
      <c r="E688" s="132"/>
      <c r="F688" s="132" t="s">
        <v>4398</v>
      </c>
      <c r="G688" s="132" t="s">
        <v>927</v>
      </c>
      <c r="H688" s="132" t="s">
        <v>4399</v>
      </c>
      <c r="I688" s="132">
        <v>1</v>
      </c>
      <c r="J688" s="132" t="s">
        <v>121</v>
      </c>
      <c r="K688" s="132" t="s">
        <v>4508</v>
      </c>
      <c r="L688" s="132">
        <v>0</v>
      </c>
      <c r="W688" s="132"/>
      <c r="X688" s="132"/>
    </row>
    <row r="689" spans="1:24" s="123" customFormat="1" x14ac:dyDescent="0.3">
      <c r="A689" s="132" t="s">
        <v>792</v>
      </c>
      <c r="B689" s="132" t="s">
        <v>3294</v>
      </c>
      <c r="C689" s="132" t="s">
        <v>44</v>
      </c>
      <c r="D689" s="132" t="s">
        <v>2893</v>
      </c>
      <c r="E689" s="132"/>
      <c r="F689" s="132" t="s">
        <v>3736</v>
      </c>
      <c r="G689" s="132" t="s">
        <v>3743</v>
      </c>
      <c r="H689" s="132" t="s">
        <v>3744</v>
      </c>
      <c r="I689" s="132">
        <v>1</v>
      </c>
      <c r="J689" s="132" t="s">
        <v>121</v>
      </c>
      <c r="K689" s="132" t="s">
        <v>4508</v>
      </c>
      <c r="L689" s="132">
        <v>0</v>
      </c>
      <c r="W689" s="132"/>
      <c r="X689" s="132"/>
    </row>
    <row r="690" spans="1:24" s="123" customFormat="1" x14ac:dyDescent="0.3">
      <c r="A690" s="132" t="s">
        <v>792</v>
      </c>
      <c r="B690" s="132" t="s">
        <v>3294</v>
      </c>
      <c r="C690" s="132" t="s">
        <v>44</v>
      </c>
      <c r="D690" s="132" t="s">
        <v>4336</v>
      </c>
      <c r="E690" s="132"/>
      <c r="F690" s="132" t="s">
        <v>4400</v>
      </c>
      <c r="G690" s="132" t="s">
        <v>183</v>
      </c>
      <c r="H690" s="132" t="s">
        <v>578</v>
      </c>
      <c r="I690" s="132">
        <v>1</v>
      </c>
      <c r="J690" s="132" t="s">
        <v>121</v>
      </c>
      <c r="K690" s="132" t="s">
        <v>4508</v>
      </c>
      <c r="L690" s="132">
        <v>0</v>
      </c>
      <c r="W690" s="132"/>
      <c r="X690" s="132"/>
    </row>
    <row r="691" spans="1:24" x14ac:dyDescent="0.3">
      <c r="A691" s="6" t="s">
        <v>792</v>
      </c>
      <c r="B691" s="6" t="s">
        <v>3294</v>
      </c>
      <c r="C691" s="6" t="s">
        <v>44</v>
      </c>
      <c r="D691" s="6" t="s">
        <v>4336</v>
      </c>
      <c r="E691" s="6"/>
      <c r="F691" s="6" t="s">
        <v>4401</v>
      </c>
      <c r="G691" s="6" t="s">
        <v>4402</v>
      </c>
      <c r="H691" s="6" t="s">
        <v>261</v>
      </c>
      <c r="I691" s="6">
        <v>1</v>
      </c>
      <c r="J691" s="6" t="s">
        <v>105</v>
      </c>
      <c r="K691" s="6" t="s">
        <v>4508</v>
      </c>
      <c r="L691" s="6">
        <v>1</v>
      </c>
      <c r="N691"/>
      <c r="W691" s="6"/>
      <c r="X691" s="6"/>
    </row>
    <row r="692" spans="1:24" x14ac:dyDescent="0.3">
      <c r="A692" s="6" t="s">
        <v>792</v>
      </c>
      <c r="B692" s="6" t="s">
        <v>3294</v>
      </c>
      <c r="C692" s="6" t="s">
        <v>44</v>
      </c>
      <c r="D692" s="6" t="s">
        <v>2926</v>
      </c>
      <c r="E692" s="6"/>
      <c r="F692" s="6" t="s">
        <v>1676</v>
      </c>
      <c r="G692" s="6" t="s">
        <v>227</v>
      </c>
      <c r="H692" s="6" t="s">
        <v>1677</v>
      </c>
      <c r="I692" s="6">
        <v>1</v>
      </c>
      <c r="J692" s="6" t="s">
        <v>105</v>
      </c>
      <c r="K692" s="6" t="s">
        <v>4510</v>
      </c>
      <c r="L692" s="6">
        <v>1</v>
      </c>
      <c r="N692"/>
      <c r="W692" s="6"/>
      <c r="X692" s="6"/>
    </row>
    <row r="693" spans="1:24" x14ac:dyDescent="0.3">
      <c r="A693" s="6" t="s">
        <v>792</v>
      </c>
      <c r="B693" s="6" t="s">
        <v>3294</v>
      </c>
      <c r="C693" s="6" t="s">
        <v>44</v>
      </c>
      <c r="D693" s="6" t="s">
        <v>2926</v>
      </c>
      <c r="E693" s="6"/>
      <c r="F693" s="6" t="s">
        <v>1688</v>
      </c>
      <c r="G693" s="6" t="s">
        <v>195</v>
      </c>
      <c r="H693" s="6" t="s">
        <v>576</v>
      </c>
      <c r="I693" s="6">
        <v>1</v>
      </c>
      <c r="J693" s="6" t="s">
        <v>105</v>
      </c>
      <c r="K693" s="6" t="s">
        <v>4512</v>
      </c>
      <c r="L693" s="6">
        <v>1</v>
      </c>
      <c r="N693"/>
      <c r="W693" s="6"/>
      <c r="X693" s="6"/>
    </row>
    <row r="694" spans="1:24" s="138" customFormat="1" x14ac:dyDescent="0.3">
      <c r="A694" s="135" t="s">
        <v>792</v>
      </c>
      <c r="B694" s="135" t="s">
        <v>3294</v>
      </c>
      <c r="C694" s="135" t="s">
        <v>44</v>
      </c>
      <c r="D694" s="135" t="s">
        <v>2926</v>
      </c>
      <c r="E694" s="135"/>
      <c r="F694" s="135" t="s">
        <v>1681</v>
      </c>
      <c r="G694" s="135" t="s">
        <v>1682</v>
      </c>
      <c r="H694" s="135" t="s">
        <v>1683</v>
      </c>
      <c r="I694" s="135">
        <v>1</v>
      </c>
      <c r="J694" s="135" t="s">
        <v>105</v>
      </c>
      <c r="K694" s="135" t="s">
        <v>4508</v>
      </c>
      <c r="L694" s="135">
        <v>1</v>
      </c>
      <c r="W694" s="135"/>
      <c r="X694" s="135"/>
    </row>
    <row r="695" spans="1:24" s="138" customFormat="1" x14ac:dyDescent="0.3">
      <c r="A695" s="135" t="s">
        <v>792</v>
      </c>
      <c r="B695" s="135" t="s">
        <v>3294</v>
      </c>
      <c r="C695" s="135" t="s">
        <v>44</v>
      </c>
      <c r="D695" s="135" t="s">
        <v>2951</v>
      </c>
      <c r="E695" s="135"/>
      <c r="F695" s="135" t="s">
        <v>1704</v>
      </c>
      <c r="G695" s="135" t="s">
        <v>1705</v>
      </c>
      <c r="H695" s="135" t="s">
        <v>411</v>
      </c>
      <c r="I695" s="135">
        <v>1</v>
      </c>
      <c r="J695" s="135" t="s">
        <v>105</v>
      </c>
      <c r="K695" s="135" t="s">
        <v>4508</v>
      </c>
      <c r="L695" s="135">
        <v>1</v>
      </c>
      <c r="W695" s="135"/>
    </row>
    <row r="696" spans="1:24" s="6" customFormat="1" x14ac:dyDescent="0.3">
      <c r="A696" s="8" t="s">
        <v>2562</v>
      </c>
      <c r="B696" s="61"/>
      <c r="C696" s="8"/>
      <c r="D696" s="8"/>
      <c r="F696" s="8"/>
      <c r="G696" s="8"/>
      <c r="H696" s="8"/>
      <c r="I696" s="29">
        <f>SUM(I667:I695)</f>
        <v>29</v>
      </c>
      <c r="J696" s="8"/>
      <c r="K696" s="8"/>
      <c r="L696" s="29">
        <f>SUM(L667:L695)</f>
        <v>20</v>
      </c>
      <c r="M696" s="62">
        <f>(L696/I696)</f>
        <v>0.68965517241379315</v>
      </c>
    </row>
    <row r="697" spans="1:24" s="8" customFormat="1" x14ac:dyDescent="0.3">
      <c r="A697" s="8" t="s">
        <v>2563</v>
      </c>
      <c r="B697" s="61"/>
      <c r="I697" s="29">
        <f>SUM(I592+I621+I636+I665+I696)</f>
        <v>110</v>
      </c>
      <c r="L697" s="29">
        <f>SUM(L592+L621+L636+L665+L696)</f>
        <v>93</v>
      </c>
      <c r="M697" s="62">
        <f>(L697/I697)</f>
        <v>0.84545454545454546</v>
      </c>
      <c r="W697" s="6"/>
    </row>
    <row r="698" spans="1:24" s="6" customFormat="1" x14ac:dyDescent="0.3">
      <c r="A698" s="108"/>
      <c r="B698" s="104"/>
      <c r="C698" s="104"/>
      <c r="D698" s="104"/>
      <c r="F698" s="104"/>
      <c r="G698" s="104"/>
      <c r="H698" s="104"/>
      <c r="I698" s="55"/>
      <c r="J698" s="109"/>
      <c r="L698" s="55"/>
    </row>
    <row r="699" spans="1:24" s="138" customFormat="1" x14ac:dyDescent="0.3">
      <c r="A699" s="135" t="s">
        <v>792</v>
      </c>
      <c r="B699" s="135" t="s">
        <v>3352</v>
      </c>
      <c r="C699" s="135" t="s">
        <v>38</v>
      </c>
      <c r="D699" s="135" t="s">
        <v>2870</v>
      </c>
      <c r="E699" s="135"/>
      <c r="F699" s="135" t="s">
        <v>3362</v>
      </c>
      <c r="G699" s="135" t="s">
        <v>553</v>
      </c>
      <c r="H699" s="135" t="s">
        <v>915</v>
      </c>
      <c r="I699" s="135">
        <v>1</v>
      </c>
      <c r="J699" s="135" t="s">
        <v>105</v>
      </c>
      <c r="K699" s="135" t="s">
        <v>4508</v>
      </c>
      <c r="L699" s="135">
        <v>1</v>
      </c>
      <c r="W699" s="135"/>
      <c r="X699" s="135"/>
    </row>
    <row r="700" spans="1:24" s="138" customFormat="1" x14ac:dyDescent="0.3">
      <c r="A700" s="135" t="s">
        <v>792</v>
      </c>
      <c r="B700" s="135" t="s">
        <v>3352</v>
      </c>
      <c r="C700" s="135" t="s">
        <v>38</v>
      </c>
      <c r="D700" s="135" t="s">
        <v>3353</v>
      </c>
      <c r="E700" s="135"/>
      <c r="F700" s="135" t="s">
        <v>3354</v>
      </c>
      <c r="G700" s="135" t="s">
        <v>1339</v>
      </c>
      <c r="H700" s="135" t="s">
        <v>1340</v>
      </c>
      <c r="I700" s="135">
        <v>1</v>
      </c>
      <c r="J700" s="135" t="s">
        <v>105</v>
      </c>
      <c r="K700" s="135" t="s">
        <v>4508</v>
      </c>
      <c r="L700" s="135">
        <v>1</v>
      </c>
      <c r="W700" s="135"/>
      <c r="X700" s="135"/>
    </row>
    <row r="701" spans="1:24" x14ac:dyDescent="0.3">
      <c r="A701" s="6" t="s">
        <v>792</v>
      </c>
      <c r="B701" s="6" t="s">
        <v>3352</v>
      </c>
      <c r="C701" s="6" t="s">
        <v>38</v>
      </c>
      <c r="D701" s="6" t="s">
        <v>3148</v>
      </c>
      <c r="E701" s="6"/>
      <c r="F701" s="6" t="s">
        <v>3361</v>
      </c>
      <c r="G701" s="6" t="s">
        <v>1327</v>
      </c>
      <c r="H701" s="6" t="s">
        <v>1092</v>
      </c>
      <c r="I701" s="6">
        <v>1</v>
      </c>
      <c r="J701" s="6" t="s">
        <v>105</v>
      </c>
      <c r="K701" s="6" t="s">
        <v>4511</v>
      </c>
      <c r="L701" s="6">
        <v>1</v>
      </c>
      <c r="N701"/>
      <c r="W701" s="6"/>
      <c r="X701" s="6"/>
    </row>
    <row r="702" spans="1:24" s="138" customFormat="1" x14ac:dyDescent="0.3">
      <c r="A702" s="135" t="s">
        <v>792</v>
      </c>
      <c r="B702" s="135" t="s">
        <v>3352</v>
      </c>
      <c r="C702" s="135" t="s">
        <v>38</v>
      </c>
      <c r="D702" s="135" t="s">
        <v>2856</v>
      </c>
      <c r="E702" s="135"/>
      <c r="F702" s="135" t="s">
        <v>1341</v>
      </c>
      <c r="G702" s="135" t="s">
        <v>1342</v>
      </c>
      <c r="H702" s="135" t="s">
        <v>1343</v>
      </c>
      <c r="I702" s="135">
        <v>1</v>
      </c>
      <c r="J702" s="135" t="s">
        <v>105</v>
      </c>
      <c r="K702" s="135" t="s">
        <v>4508</v>
      </c>
      <c r="L702" s="135">
        <v>1</v>
      </c>
      <c r="W702" s="135"/>
      <c r="X702" s="135"/>
    </row>
    <row r="703" spans="1:24" x14ac:dyDescent="0.3">
      <c r="A703" s="6" t="s">
        <v>792</v>
      </c>
      <c r="B703" s="6" t="s">
        <v>3352</v>
      </c>
      <c r="C703" s="6" t="s">
        <v>38</v>
      </c>
      <c r="D703" s="6" t="s">
        <v>2945</v>
      </c>
      <c r="E703" s="6"/>
      <c r="F703" s="6" t="s">
        <v>3359</v>
      </c>
      <c r="G703" s="6" t="s">
        <v>1333</v>
      </c>
      <c r="H703" s="6" t="s">
        <v>1281</v>
      </c>
      <c r="I703" s="6">
        <v>1</v>
      </c>
      <c r="J703" s="6" t="s">
        <v>105</v>
      </c>
      <c r="K703" s="6" t="s">
        <v>4509</v>
      </c>
      <c r="L703" s="6">
        <v>1</v>
      </c>
      <c r="N703"/>
      <c r="W703" s="6"/>
      <c r="X703" s="6"/>
    </row>
    <row r="704" spans="1:24" s="138" customFormat="1" x14ac:dyDescent="0.3">
      <c r="A704" s="135" t="s">
        <v>792</v>
      </c>
      <c r="B704" s="135" t="s">
        <v>3352</v>
      </c>
      <c r="C704" s="135" t="s">
        <v>38</v>
      </c>
      <c r="D704" s="135" t="s">
        <v>2837</v>
      </c>
      <c r="E704" s="135"/>
      <c r="F704" s="135" t="s">
        <v>3355</v>
      </c>
      <c r="G704" s="135" t="s">
        <v>1331</v>
      </c>
      <c r="H704" s="135" t="s">
        <v>682</v>
      </c>
      <c r="I704" s="135">
        <v>1</v>
      </c>
      <c r="J704" s="135" t="s">
        <v>105</v>
      </c>
      <c r="K704" s="135" t="s">
        <v>4508</v>
      </c>
      <c r="L704" s="135">
        <v>1</v>
      </c>
      <c r="W704" s="135"/>
      <c r="X704" s="135"/>
    </row>
    <row r="705" spans="1:24" s="138" customFormat="1" x14ac:dyDescent="0.3">
      <c r="A705" s="135" t="s">
        <v>792</v>
      </c>
      <c r="B705" s="135" t="s">
        <v>3352</v>
      </c>
      <c r="C705" s="135" t="s">
        <v>38</v>
      </c>
      <c r="D705" s="135" t="s">
        <v>2942</v>
      </c>
      <c r="E705" s="135"/>
      <c r="F705" s="135" t="s">
        <v>1334</v>
      </c>
      <c r="G705" s="135" t="s">
        <v>191</v>
      </c>
      <c r="H705" s="135" t="s">
        <v>1335</v>
      </c>
      <c r="I705" s="135">
        <v>1</v>
      </c>
      <c r="J705" s="135" t="s">
        <v>105</v>
      </c>
      <c r="K705" s="135" t="s">
        <v>4508</v>
      </c>
      <c r="L705" s="135">
        <v>1</v>
      </c>
      <c r="W705" s="135"/>
      <c r="X705" s="135"/>
    </row>
    <row r="706" spans="1:24" s="138" customFormat="1" x14ac:dyDescent="0.3">
      <c r="A706" s="135" t="s">
        <v>792</v>
      </c>
      <c r="B706" s="135" t="s">
        <v>3352</v>
      </c>
      <c r="C706" s="135" t="s">
        <v>38</v>
      </c>
      <c r="D706" s="135" t="s">
        <v>2892</v>
      </c>
      <c r="E706" s="135"/>
      <c r="F706" s="135" t="s">
        <v>1328</v>
      </c>
      <c r="G706" s="135" t="s">
        <v>1329</v>
      </c>
      <c r="H706" s="135" t="s">
        <v>1330</v>
      </c>
      <c r="I706" s="135">
        <v>1</v>
      </c>
      <c r="J706" s="135" t="s">
        <v>105</v>
      </c>
      <c r="K706" s="135" t="s">
        <v>4508</v>
      </c>
      <c r="L706" s="135">
        <v>1</v>
      </c>
      <c r="W706" s="135"/>
      <c r="X706" s="135"/>
    </row>
    <row r="707" spans="1:24" x14ac:dyDescent="0.3">
      <c r="A707" s="6" t="s">
        <v>792</v>
      </c>
      <c r="B707" s="6" t="s">
        <v>3352</v>
      </c>
      <c r="C707" s="6" t="s">
        <v>38</v>
      </c>
      <c r="D707" s="6" t="s">
        <v>3053</v>
      </c>
      <c r="E707" s="6"/>
      <c r="F707" s="6" t="s">
        <v>3356</v>
      </c>
      <c r="G707" s="6" t="s">
        <v>1336</v>
      </c>
      <c r="H707" s="6" t="s">
        <v>1337</v>
      </c>
      <c r="I707" s="6">
        <v>1</v>
      </c>
      <c r="J707" s="6" t="s">
        <v>105</v>
      </c>
      <c r="K707" s="6" t="s">
        <v>4511</v>
      </c>
      <c r="L707" s="6">
        <v>1</v>
      </c>
      <c r="N707"/>
      <c r="W707" s="6"/>
      <c r="X707" s="6"/>
    </row>
    <row r="708" spans="1:24" s="138" customFormat="1" x14ac:dyDescent="0.3">
      <c r="A708" s="135" t="s">
        <v>792</v>
      </c>
      <c r="B708" s="135" t="s">
        <v>3352</v>
      </c>
      <c r="C708" s="135" t="s">
        <v>38</v>
      </c>
      <c r="D708" s="135" t="s">
        <v>2892</v>
      </c>
      <c r="E708" s="135"/>
      <c r="F708" s="135" t="s">
        <v>1332</v>
      </c>
      <c r="G708" s="135" t="s">
        <v>249</v>
      </c>
      <c r="H708" s="135" t="s">
        <v>1157</v>
      </c>
      <c r="I708" s="135">
        <v>1</v>
      </c>
      <c r="J708" s="135" t="s">
        <v>105</v>
      </c>
      <c r="K708" s="135" t="s">
        <v>4508</v>
      </c>
      <c r="L708" s="135">
        <v>1</v>
      </c>
      <c r="W708" s="135"/>
      <c r="X708" s="135"/>
    </row>
    <row r="709" spans="1:24" s="138" customFormat="1" x14ac:dyDescent="0.3">
      <c r="A709" s="135" t="s">
        <v>792</v>
      </c>
      <c r="B709" s="135" t="s">
        <v>3352</v>
      </c>
      <c r="C709" s="135" t="s">
        <v>38</v>
      </c>
      <c r="D709" s="135" t="s">
        <v>2893</v>
      </c>
      <c r="E709" s="135"/>
      <c r="F709" s="135" t="s">
        <v>3365</v>
      </c>
      <c r="G709" s="135" t="s">
        <v>3366</v>
      </c>
      <c r="H709" s="135" t="s">
        <v>894</v>
      </c>
      <c r="I709" s="135">
        <v>1</v>
      </c>
      <c r="J709" s="135" t="s">
        <v>105</v>
      </c>
      <c r="K709" s="135" t="s">
        <v>4508</v>
      </c>
      <c r="L709" s="135">
        <v>1</v>
      </c>
      <c r="W709" s="135"/>
      <c r="X709" s="135"/>
    </row>
    <row r="710" spans="1:24" s="138" customFormat="1" x14ac:dyDescent="0.3">
      <c r="A710" s="135" t="s">
        <v>792</v>
      </c>
      <c r="B710" s="135" t="s">
        <v>3352</v>
      </c>
      <c r="C710" s="135" t="s">
        <v>38</v>
      </c>
      <c r="D710" s="135" t="s">
        <v>2979</v>
      </c>
      <c r="E710" s="135"/>
      <c r="F710" s="135" t="s">
        <v>3363</v>
      </c>
      <c r="G710" s="135" t="s">
        <v>1325</v>
      </c>
      <c r="H710" s="135" t="s">
        <v>1326</v>
      </c>
      <c r="I710" s="135">
        <v>1</v>
      </c>
      <c r="J710" s="135" t="s">
        <v>105</v>
      </c>
      <c r="K710" s="135" t="s">
        <v>4508</v>
      </c>
      <c r="L710" s="135">
        <v>1</v>
      </c>
      <c r="W710" s="135"/>
      <c r="X710" s="135"/>
    </row>
    <row r="711" spans="1:24" x14ac:dyDescent="0.3">
      <c r="A711" s="6" t="s">
        <v>792</v>
      </c>
      <c r="B711" s="6" t="s">
        <v>3352</v>
      </c>
      <c r="C711" s="6" t="s">
        <v>38</v>
      </c>
      <c r="D711" s="6" t="s">
        <v>2996</v>
      </c>
      <c r="E711" s="6"/>
      <c r="F711" s="6" t="s">
        <v>3360</v>
      </c>
      <c r="G711" s="6" t="s">
        <v>1323</v>
      </c>
      <c r="H711" s="6" t="s">
        <v>1324</v>
      </c>
      <c r="I711" s="6">
        <v>1</v>
      </c>
      <c r="J711" s="6" t="s">
        <v>105</v>
      </c>
      <c r="K711" s="6" t="s">
        <v>4510</v>
      </c>
      <c r="L711" s="6">
        <v>1</v>
      </c>
      <c r="N711"/>
      <c r="W711" s="6"/>
      <c r="X711" s="6"/>
    </row>
    <row r="712" spans="1:24" x14ac:dyDescent="0.3">
      <c r="A712" s="6" t="s">
        <v>792</v>
      </c>
      <c r="B712" s="6" t="s">
        <v>3352</v>
      </c>
      <c r="C712" s="6" t="s">
        <v>38</v>
      </c>
      <c r="D712" s="6" t="s">
        <v>2943</v>
      </c>
      <c r="E712" s="6"/>
      <c r="F712" s="6" t="s">
        <v>3357</v>
      </c>
      <c r="G712" s="6" t="s">
        <v>1025</v>
      </c>
      <c r="H712" s="6" t="s">
        <v>1322</v>
      </c>
      <c r="I712" s="6">
        <v>1</v>
      </c>
      <c r="J712" s="6" t="s">
        <v>105</v>
      </c>
      <c r="K712" s="6" t="s">
        <v>4512</v>
      </c>
      <c r="L712" s="6">
        <v>1</v>
      </c>
      <c r="N712"/>
      <c r="W712" s="6"/>
      <c r="X712" s="6"/>
    </row>
    <row r="713" spans="1:24" s="6" customFormat="1" x14ac:dyDescent="0.3">
      <c r="A713" s="8" t="s">
        <v>2562</v>
      </c>
      <c r="B713" s="61"/>
      <c r="C713" s="8"/>
      <c r="D713" s="8"/>
      <c r="F713" s="8"/>
      <c r="G713" s="8"/>
      <c r="H713" s="8"/>
      <c r="I713" s="29">
        <f>SUM(I699:I712)</f>
        <v>14</v>
      </c>
      <c r="J713" s="8"/>
      <c r="K713" s="8"/>
      <c r="L713" s="29">
        <f>SUM(L699:L712)</f>
        <v>14</v>
      </c>
      <c r="M713" s="62">
        <f>(L713/I713)</f>
        <v>1</v>
      </c>
    </row>
    <row r="714" spans="1:24" s="6" customFormat="1" x14ac:dyDescent="0.3">
      <c r="A714" s="108"/>
      <c r="B714" s="104"/>
      <c r="C714" s="104"/>
      <c r="D714" s="104"/>
      <c r="F714" s="104"/>
      <c r="G714" s="104"/>
      <c r="H714" s="104"/>
      <c r="I714" s="55"/>
      <c r="J714" s="109"/>
      <c r="L714" s="55"/>
    </row>
    <row r="715" spans="1:24" s="6" customFormat="1" x14ac:dyDescent="0.3">
      <c r="A715" s="6" t="s">
        <v>792</v>
      </c>
      <c r="B715" s="6" t="s">
        <v>3352</v>
      </c>
      <c r="C715" s="6" t="s">
        <v>36</v>
      </c>
      <c r="D715" s="6" t="s">
        <v>2871</v>
      </c>
      <c r="F715" s="6" t="s">
        <v>3380</v>
      </c>
      <c r="G715" s="6" t="s">
        <v>1344</v>
      </c>
      <c r="H715" s="6" t="s">
        <v>1345</v>
      </c>
      <c r="I715" s="150">
        <v>1</v>
      </c>
      <c r="J715" s="6" t="s">
        <v>105</v>
      </c>
      <c r="K715" s="6" t="s">
        <v>4507</v>
      </c>
      <c r="L715" s="150">
        <v>1</v>
      </c>
    </row>
    <row r="716" spans="1:24" s="135" customFormat="1" x14ac:dyDescent="0.3">
      <c r="A716" s="135" t="s">
        <v>792</v>
      </c>
      <c r="B716" s="135" t="s">
        <v>3352</v>
      </c>
      <c r="C716" s="135" t="s">
        <v>36</v>
      </c>
      <c r="D716" s="135" t="s">
        <v>4513</v>
      </c>
      <c r="F716" s="135" t="s">
        <v>4538</v>
      </c>
      <c r="G716" s="135" t="s">
        <v>4539</v>
      </c>
      <c r="H716" s="135" t="s">
        <v>4540</v>
      </c>
      <c r="I716" s="180">
        <v>1</v>
      </c>
      <c r="J716" s="135" t="s">
        <v>105</v>
      </c>
      <c r="K716" s="135" t="s">
        <v>4508</v>
      </c>
      <c r="L716" s="180">
        <v>1</v>
      </c>
    </row>
    <row r="717" spans="1:24" s="123" customFormat="1" x14ac:dyDescent="0.3">
      <c r="A717" s="132" t="s">
        <v>792</v>
      </c>
      <c r="B717" s="132" t="s">
        <v>3352</v>
      </c>
      <c r="C717" s="132" t="s">
        <v>36</v>
      </c>
      <c r="D717" s="132" t="s">
        <v>3927</v>
      </c>
      <c r="E717" s="132"/>
      <c r="F717" s="132" t="s">
        <v>4098</v>
      </c>
      <c r="G717" s="132" t="s">
        <v>4099</v>
      </c>
      <c r="H717" s="132" t="s">
        <v>545</v>
      </c>
      <c r="I717" s="132">
        <v>1</v>
      </c>
      <c r="J717" s="132" t="s">
        <v>121</v>
      </c>
      <c r="K717" s="132" t="s">
        <v>4508</v>
      </c>
      <c r="L717" s="132">
        <v>0</v>
      </c>
      <c r="W717" s="132"/>
      <c r="X717" s="132"/>
    </row>
    <row r="718" spans="1:24" s="138" customFormat="1" x14ac:dyDescent="0.3">
      <c r="A718" s="135" t="s">
        <v>792</v>
      </c>
      <c r="B718" s="135" t="s">
        <v>3352</v>
      </c>
      <c r="C718" s="135" t="s">
        <v>36</v>
      </c>
      <c r="D718" s="135" t="s">
        <v>4074</v>
      </c>
      <c r="E718" s="135"/>
      <c r="F718" s="135" t="s">
        <v>4097</v>
      </c>
      <c r="G718" s="135" t="s">
        <v>183</v>
      </c>
      <c r="H718" s="135" t="s">
        <v>1179</v>
      </c>
      <c r="I718" s="135">
        <v>1</v>
      </c>
      <c r="J718" s="135" t="s">
        <v>105</v>
      </c>
      <c r="K718" s="135" t="s">
        <v>4508</v>
      </c>
      <c r="L718" s="135">
        <v>1</v>
      </c>
      <c r="W718" s="135"/>
      <c r="X718" s="135"/>
    </row>
    <row r="719" spans="1:24" x14ac:dyDescent="0.3">
      <c r="A719" s="6" t="s">
        <v>792</v>
      </c>
      <c r="B719" s="6" t="s">
        <v>3352</v>
      </c>
      <c r="C719" s="6" t="s">
        <v>36</v>
      </c>
      <c r="D719" s="6" t="s">
        <v>2945</v>
      </c>
      <c r="E719" s="6"/>
      <c r="F719" s="6" t="s">
        <v>3379</v>
      </c>
      <c r="G719" s="6" t="s">
        <v>1357</v>
      </c>
      <c r="H719" s="6" t="s">
        <v>1358</v>
      </c>
      <c r="I719" s="6">
        <v>1</v>
      </c>
      <c r="J719" s="6" t="s">
        <v>105</v>
      </c>
      <c r="K719" s="6" t="s">
        <v>4512</v>
      </c>
      <c r="L719" s="6">
        <v>1</v>
      </c>
      <c r="N719"/>
      <c r="W719" s="6"/>
      <c r="X719" s="6"/>
    </row>
    <row r="720" spans="1:24" x14ac:dyDescent="0.3">
      <c r="A720" s="6" t="s">
        <v>792</v>
      </c>
      <c r="B720" s="6" t="s">
        <v>3352</v>
      </c>
      <c r="C720" s="6" t="s">
        <v>36</v>
      </c>
      <c r="D720" s="6" t="s">
        <v>3039</v>
      </c>
      <c r="E720" s="6"/>
      <c r="F720" s="6" t="s">
        <v>3382</v>
      </c>
      <c r="G720" s="6" t="s">
        <v>1361</v>
      </c>
      <c r="H720" s="6" t="s">
        <v>1362</v>
      </c>
      <c r="I720" s="6">
        <v>1</v>
      </c>
      <c r="J720" s="6" t="s">
        <v>105</v>
      </c>
      <c r="K720" s="6" t="s">
        <v>4510</v>
      </c>
      <c r="L720" s="6">
        <v>1</v>
      </c>
      <c r="N720"/>
      <c r="W720" s="6"/>
      <c r="X720" s="6"/>
    </row>
    <row r="721" spans="1:24" s="138" customFormat="1" x14ac:dyDescent="0.3">
      <c r="A721" s="135" t="s">
        <v>792</v>
      </c>
      <c r="B721" s="135" t="s">
        <v>3352</v>
      </c>
      <c r="C721" s="135" t="s">
        <v>36</v>
      </c>
      <c r="D721" s="135" t="s">
        <v>2837</v>
      </c>
      <c r="E721" s="135"/>
      <c r="F721" s="135" t="s">
        <v>1372</v>
      </c>
      <c r="G721" s="135" t="s">
        <v>1373</v>
      </c>
      <c r="H721" s="135" t="s">
        <v>1374</v>
      </c>
      <c r="I721" s="135">
        <v>1</v>
      </c>
      <c r="J721" s="135" t="s">
        <v>105</v>
      </c>
      <c r="K721" s="135" t="s">
        <v>4508</v>
      </c>
      <c r="L721" s="135">
        <v>1</v>
      </c>
      <c r="W721" s="135"/>
      <c r="X721" s="135"/>
    </row>
    <row r="722" spans="1:24" s="138" customFormat="1" x14ac:dyDescent="0.3">
      <c r="A722" s="135" t="s">
        <v>792</v>
      </c>
      <c r="B722" s="135" t="s">
        <v>3352</v>
      </c>
      <c r="C722" s="135" t="s">
        <v>36</v>
      </c>
      <c r="D722" s="135" t="s">
        <v>2854</v>
      </c>
      <c r="E722" s="135"/>
      <c r="F722" s="135" t="s">
        <v>1377</v>
      </c>
      <c r="G722" s="135" t="s">
        <v>1378</v>
      </c>
      <c r="H722" s="135" t="s">
        <v>1379</v>
      </c>
      <c r="I722" s="135">
        <v>1</v>
      </c>
      <c r="J722" s="135" t="s">
        <v>105</v>
      </c>
      <c r="K722" s="135" t="s">
        <v>4508</v>
      </c>
      <c r="L722" s="135">
        <v>1</v>
      </c>
      <c r="W722" s="135"/>
      <c r="X722" s="135"/>
    </row>
    <row r="723" spans="1:24" x14ac:dyDescent="0.3">
      <c r="A723" s="6" t="s">
        <v>792</v>
      </c>
      <c r="B723" s="6" t="s">
        <v>3352</v>
      </c>
      <c r="C723" s="6" t="s">
        <v>36</v>
      </c>
      <c r="D723" s="6" t="s">
        <v>2863</v>
      </c>
      <c r="E723" s="6"/>
      <c r="F723" s="6" t="s">
        <v>3381</v>
      </c>
      <c r="G723" s="6" t="s">
        <v>1349</v>
      </c>
      <c r="H723" s="6" t="s">
        <v>1350</v>
      </c>
      <c r="I723" s="6">
        <v>1</v>
      </c>
      <c r="J723" s="6" t="s">
        <v>105</v>
      </c>
      <c r="K723" s="6" t="s">
        <v>4509</v>
      </c>
      <c r="L723" s="6">
        <v>1</v>
      </c>
      <c r="N723"/>
      <c r="W723" s="6"/>
      <c r="X723" s="6"/>
    </row>
    <row r="724" spans="1:24" x14ac:dyDescent="0.3">
      <c r="A724" s="6" t="s">
        <v>792</v>
      </c>
      <c r="B724" s="6" t="s">
        <v>3352</v>
      </c>
      <c r="C724" s="6" t="s">
        <v>36</v>
      </c>
      <c r="D724" s="6" t="s">
        <v>2845</v>
      </c>
      <c r="E724" s="6"/>
      <c r="F724" s="6" t="s">
        <v>3373</v>
      </c>
      <c r="G724" s="6" t="s">
        <v>1368</v>
      </c>
      <c r="H724" s="6" t="s">
        <v>1369</v>
      </c>
      <c r="I724" s="6">
        <v>1</v>
      </c>
      <c r="J724" s="6" t="s">
        <v>105</v>
      </c>
      <c r="K724" s="6" t="s">
        <v>4511</v>
      </c>
      <c r="L724" s="6">
        <v>1</v>
      </c>
      <c r="N724"/>
      <c r="W724" s="6"/>
      <c r="X724" s="6"/>
    </row>
    <row r="725" spans="1:24" s="123" customFormat="1" x14ac:dyDescent="0.3">
      <c r="A725" s="132" t="s">
        <v>792</v>
      </c>
      <c r="B725" s="132" t="s">
        <v>3352</v>
      </c>
      <c r="C725" s="132" t="s">
        <v>36</v>
      </c>
      <c r="D725" s="132" t="s">
        <v>4074</v>
      </c>
      <c r="E725" s="132"/>
      <c r="F725" s="132" t="s">
        <v>4302</v>
      </c>
      <c r="G725" s="132" t="s">
        <v>4303</v>
      </c>
      <c r="H725" s="132" t="s">
        <v>4304</v>
      </c>
      <c r="I725" s="132">
        <v>1</v>
      </c>
      <c r="J725" s="132" t="s">
        <v>121</v>
      </c>
      <c r="K725" s="132" t="s">
        <v>4508</v>
      </c>
      <c r="L725" s="132">
        <v>0</v>
      </c>
      <c r="W725" s="132"/>
      <c r="X725" s="132"/>
    </row>
    <row r="726" spans="1:24" s="138" customFormat="1" x14ac:dyDescent="0.3">
      <c r="A726" s="135" t="s">
        <v>792</v>
      </c>
      <c r="B726" s="135" t="s">
        <v>3352</v>
      </c>
      <c r="C726" s="135" t="s">
        <v>36</v>
      </c>
      <c r="D726" s="135" t="s">
        <v>2893</v>
      </c>
      <c r="E726" s="135"/>
      <c r="F726" s="135" t="s">
        <v>3367</v>
      </c>
      <c r="G726" s="135" t="s">
        <v>426</v>
      </c>
      <c r="H726" s="135" t="s">
        <v>2442</v>
      </c>
      <c r="I726" s="135">
        <v>1</v>
      </c>
      <c r="J726" s="135" t="s">
        <v>105</v>
      </c>
      <c r="K726" s="135" t="s">
        <v>4508</v>
      </c>
      <c r="L726" s="135">
        <v>1</v>
      </c>
      <c r="W726" s="135"/>
      <c r="X726" s="135"/>
    </row>
    <row r="727" spans="1:24" x14ac:dyDescent="0.3">
      <c r="A727" s="6" t="s">
        <v>792</v>
      </c>
      <c r="B727" s="6" t="s">
        <v>3352</v>
      </c>
      <c r="C727" s="6" t="s">
        <v>36</v>
      </c>
      <c r="D727" s="6" t="s">
        <v>3368</v>
      </c>
      <c r="E727" s="6"/>
      <c r="F727" s="6" t="s">
        <v>3369</v>
      </c>
      <c r="G727" s="6" t="s">
        <v>1370</v>
      </c>
      <c r="H727" s="6" t="s">
        <v>1371</v>
      </c>
      <c r="I727" s="6">
        <v>1</v>
      </c>
      <c r="J727" s="6" t="s">
        <v>105</v>
      </c>
      <c r="K727" s="6" t="s">
        <v>4511</v>
      </c>
      <c r="L727" s="6">
        <v>1</v>
      </c>
      <c r="N727"/>
      <c r="W727" s="6"/>
      <c r="X727" s="6"/>
    </row>
    <row r="728" spans="1:24" s="138" customFormat="1" x14ac:dyDescent="0.3">
      <c r="A728" s="135" t="s">
        <v>792</v>
      </c>
      <c r="B728" s="135" t="s">
        <v>3352</v>
      </c>
      <c r="C728" s="135" t="s">
        <v>36</v>
      </c>
      <c r="D728" s="135" t="s">
        <v>2974</v>
      </c>
      <c r="E728" s="135"/>
      <c r="F728" s="135" t="s">
        <v>3370</v>
      </c>
      <c r="G728" s="135" t="s">
        <v>1347</v>
      </c>
      <c r="H728" s="135" t="s">
        <v>1348</v>
      </c>
      <c r="I728" s="135">
        <v>1</v>
      </c>
      <c r="J728" s="135" t="s">
        <v>105</v>
      </c>
      <c r="K728" s="135" t="s">
        <v>4508</v>
      </c>
      <c r="L728" s="135">
        <v>1</v>
      </c>
      <c r="W728" s="135"/>
      <c r="X728" s="135"/>
    </row>
    <row r="729" spans="1:24" s="138" customFormat="1" x14ac:dyDescent="0.3">
      <c r="A729" s="135" t="s">
        <v>792</v>
      </c>
      <c r="B729" s="135" t="s">
        <v>3352</v>
      </c>
      <c r="C729" s="135" t="s">
        <v>36</v>
      </c>
      <c r="D729" s="135" t="s">
        <v>2935</v>
      </c>
      <c r="E729" s="135"/>
      <c r="F729" s="135" t="s">
        <v>3374</v>
      </c>
      <c r="G729" s="135" t="s">
        <v>1366</v>
      </c>
      <c r="H729" s="135" t="s">
        <v>1367</v>
      </c>
      <c r="I729" s="135">
        <v>1</v>
      </c>
      <c r="J729" s="135" t="s">
        <v>105</v>
      </c>
      <c r="K729" s="135" t="s">
        <v>4508</v>
      </c>
      <c r="L729" s="135">
        <v>1</v>
      </c>
      <c r="W729" s="135"/>
      <c r="X729" s="135"/>
    </row>
    <row r="730" spans="1:24" x14ac:dyDescent="0.3">
      <c r="A730" s="6" t="s">
        <v>792</v>
      </c>
      <c r="B730" s="6" t="s">
        <v>3352</v>
      </c>
      <c r="C730" s="6" t="s">
        <v>36</v>
      </c>
      <c r="D730" s="6" t="s">
        <v>2974</v>
      </c>
      <c r="E730" s="6"/>
      <c r="F730" s="6" t="s">
        <v>3377</v>
      </c>
      <c r="G730" s="6" t="s">
        <v>1375</v>
      </c>
      <c r="H730" s="6" t="s">
        <v>1376</v>
      </c>
      <c r="I730" s="6">
        <v>1</v>
      </c>
      <c r="J730" s="6" t="s">
        <v>105</v>
      </c>
      <c r="K730" s="6" t="s">
        <v>4510</v>
      </c>
      <c r="L730" s="6">
        <v>1</v>
      </c>
      <c r="N730"/>
      <c r="W730" s="6"/>
      <c r="X730" s="6"/>
    </row>
    <row r="731" spans="1:24" x14ac:dyDescent="0.3">
      <c r="A731" s="6" t="s">
        <v>792</v>
      </c>
      <c r="B731" s="6" t="s">
        <v>3352</v>
      </c>
      <c r="C731" s="6" t="s">
        <v>36</v>
      </c>
      <c r="D731" s="6" t="s">
        <v>3371</v>
      </c>
      <c r="E731" s="6"/>
      <c r="F731" s="6" t="s">
        <v>3372</v>
      </c>
      <c r="G731" s="6" t="s">
        <v>1359</v>
      </c>
      <c r="H731" s="6" t="s">
        <v>153</v>
      </c>
      <c r="I731" s="6">
        <v>1</v>
      </c>
      <c r="J731" s="6" t="s">
        <v>105</v>
      </c>
      <c r="K731" s="6" t="s">
        <v>4507</v>
      </c>
      <c r="L731" s="6">
        <v>1</v>
      </c>
      <c r="N731"/>
      <c r="W731" s="6"/>
      <c r="X731" s="6"/>
    </row>
    <row r="732" spans="1:24" s="138" customFormat="1" x14ac:dyDescent="0.3">
      <c r="A732" s="135" t="s">
        <v>792</v>
      </c>
      <c r="B732" s="135" t="s">
        <v>3352</v>
      </c>
      <c r="C732" s="135" t="s">
        <v>36</v>
      </c>
      <c r="D732" s="135" t="s">
        <v>2893</v>
      </c>
      <c r="E732" s="135"/>
      <c r="F732" s="135" t="s">
        <v>3383</v>
      </c>
      <c r="G732" s="135" t="s">
        <v>3384</v>
      </c>
      <c r="H732" s="135" t="s">
        <v>1009</v>
      </c>
      <c r="I732" s="135">
        <v>1</v>
      </c>
      <c r="J732" s="135" t="s">
        <v>105</v>
      </c>
      <c r="K732" s="135" t="s">
        <v>4508</v>
      </c>
      <c r="L732" s="135">
        <v>1</v>
      </c>
      <c r="W732" s="135"/>
      <c r="X732" s="135"/>
    </row>
    <row r="733" spans="1:24" x14ac:dyDescent="0.3">
      <c r="A733" s="6" t="s">
        <v>792</v>
      </c>
      <c r="B733" s="6" t="s">
        <v>3352</v>
      </c>
      <c r="C733" s="6" t="s">
        <v>36</v>
      </c>
      <c r="D733" s="6" t="s">
        <v>2982</v>
      </c>
      <c r="E733" s="6"/>
      <c r="F733" s="6" t="s">
        <v>3375</v>
      </c>
      <c r="G733" s="6" t="s">
        <v>1153</v>
      </c>
      <c r="H733" s="6" t="s">
        <v>654</v>
      </c>
      <c r="I733" s="6">
        <v>1</v>
      </c>
      <c r="J733" s="6" t="s">
        <v>105</v>
      </c>
      <c r="K733" s="6" t="s">
        <v>4510</v>
      </c>
      <c r="L733" s="6">
        <v>1</v>
      </c>
      <c r="N733"/>
      <c r="W733" s="6"/>
      <c r="X733" s="6"/>
    </row>
    <row r="734" spans="1:24" s="8" customFormat="1" x14ac:dyDescent="0.3">
      <c r="A734" s="8" t="s">
        <v>2562</v>
      </c>
      <c r="B734" s="61"/>
      <c r="I734" s="29">
        <f>SUM(I715:I733)</f>
        <v>19</v>
      </c>
      <c r="L734" s="29">
        <f>SUM(L715:L733)</f>
        <v>17</v>
      </c>
      <c r="M734" s="62">
        <f>(L734/I734)</f>
        <v>0.89473684210526316</v>
      </c>
      <c r="W734" s="6"/>
      <c r="X734" s="6"/>
    </row>
    <row r="735" spans="1:24" s="6" customFormat="1" x14ac:dyDescent="0.3">
      <c r="A735" s="108"/>
      <c r="B735" s="104"/>
      <c r="C735" s="104"/>
      <c r="D735" s="104"/>
      <c r="F735" s="104"/>
      <c r="G735" s="104"/>
      <c r="H735" s="104"/>
      <c r="I735" s="55"/>
      <c r="J735" s="109"/>
      <c r="L735" s="55"/>
    </row>
    <row r="736" spans="1:24" s="135" customFormat="1" x14ac:dyDescent="0.3">
      <c r="A736" s="135" t="s">
        <v>792</v>
      </c>
      <c r="B736" s="135" t="s">
        <v>3352</v>
      </c>
      <c r="C736" s="135" t="s">
        <v>80</v>
      </c>
      <c r="D736" s="135" t="s">
        <v>2852</v>
      </c>
      <c r="F736" s="135" t="s">
        <v>1409</v>
      </c>
      <c r="G736" s="135" t="s">
        <v>596</v>
      </c>
      <c r="H736" s="135" t="s">
        <v>688</v>
      </c>
      <c r="I736" s="180">
        <v>1</v>
      </c>
      <c r="J736" s="135" t="s">
        <v>105</v>
      </c>
      <c r="K736" s="135" t="s">
        <v>4508</v>
      </c>
      <c r="L736" s="180">
        <v>1</v>
      </c>
    </row>
    <row r="737" spans="1:24" s="135" customFormat="1" x14ac:dyDescent="0.3">
      <c r="A737" s="135" t="s">
        <v>792</v>
      </c>
      <c r="B737" s="135" t="s">
        <v>3352</v>
      </c>
      <c r="C737" s="135" t="s">
        <v>80</v>
      </c>
      <c r="D737" s="135" t="s">
        <v>2856</v>
      </c>
      <c r="F737" s="135" t="s">
        <v>1400</v>
      </c>
      <c r="G737" s="135" t="s">
        <v>1401</v>
      </c>
      <c r="H737" s="135" t="s">
        <v>1402</v>
      </c>
      <c r="I737" s="180">
        <v>1</v>
      </c>
      <c r="J737" s="135" t="s">
        <v>105</v>
      </c>
      <c r="K737" s="135" t="s">
        <v>4508</v>
      </c>
      <c r="L737" s="180">
        <v>1</v>
      </c>
    </row>
    <row r="738" spans="1:24" s="135" customFormat="1" x14ac:dyDescent="0.3">
      <c r="A738" s="135" t="s">
        <v>792</v>
      </c>
      <c r="B738" s="135" t="s">
        <v>3352</v>
      </c>
      <c r="C738" s="135" t="s">
        <v>80</v>
      </c>
      <c r="D738" s="135" t="s">
        <v>2876</v>
      </c>
      <c r="F738" s="135" t="s">
        <v>1384</v>
      </c>
      <c r="G738" s="135" t="s">
        <v>1385</v>
      </c>
      <c r="H738" s="135" t="s">
        <v>1386</v>
      </c>
      <c r="I738" s="180">
        <v>1</v>
      </c>
      <c r="J738" s="135" t="s">
        <v>105</v>
      </c>
      <c r="K738" s="135" t="s">
        <v>4508</v>
      </c>
      <c r="L738" s="180">
        <v>1</v>
      </c>
    </row>
    <row r="739" spans="1:24" s="123" customFormat="1" x14ac:dyDescent="0.3">
      <c r="A739" s="132" t="s">
        <v>792</v>
      </c>
      <c r="B739" s="132" t="s">
        <v>3352</v>
      </c>
      <c r="C739" s="132" t="s">
        <v>80</v>
      </c>
      <c r="D739" s="132" t="s">
        <v>4074</v>
      </c>
      <c r="E739" s="132"/>
      <c r="F739" s="132" t="s">
        <v>4254</v>
      </c>
      <c r="G739" s="132" t="s">
        <v>4255</v>
      </c>
      <c r="H739" s="132" t="s">
        <v>114</v>
      </c>
      <c r="I739" s="132">
        <v>1</v>
      </c>
      <c r="J739" s="132" t="s">
        <v>121</v>
      </c>
      <c r="K739" s="132" t="s">
        <v>4508</v>
      </c>
      <c r="L739" s="185">
        <v>0</v>
      </c>
      <c r="W739" s="132"/>
      <c r="X739" s="132"/>
    </row>
    <row r="740" spans="1:24" x14ac:dyDescent="0.3">
      <c r="A740" s="6" t="s">
        <v>792</v>
      </c>
      <c r="B740" s="6" t="s">
        <v>3352</v>
      </c>
      <c r="C740" s="6" t="s">
        <v>80</v>
      </c>
      <c r="D740" s="6" t="s">
        <v>3160</v>
      </c>
      <c r="E740" s="6"/>
      <c r="F740" s="6" t="s">
        <v>3390</v>
      </c>
      <c r="G740" s="6" t="s">
        <v>1387</v>
      </c>
      <c r="H740" s="6" t="s">
        <v>1388</v>
      </c>
      <c r="I740" s="6">
        <v>1</v>
      </c>
      <c r="J740" s="6" t="s">
        <v>105</v>
      </c>
      <c r="K740" s="6" t="s">
        <v>4511</v>
      </c>
      <c r="L740" s="151">
        <v>1</v>
      </c>
      <c r="N740"/>
      <c r="W740" s="6"/>
      <c r="X740" s="6"/>
    </row>
    <row r="741" spans="1:24" x14ac:dyDescent="0.3">
      <c r="A741" s="6" t="s">
        <v>792</v>
      </c>
      <c r="B741" s="6" t="s">
        <v>3352</v>
      </c>
      <c r="C741" s="6" t="s">
        <v>80</v>
      </c>
      <c r="D741" s="6" t="s">
        <v>2938</v>
      </c>
      <c r="E741" s="6"/>
      <c r="F741" s="6" t="s">
        <v>3391</v>
      </c>
      <c r="G741" s="6" t="s">
        <v>1380</v>
      </c>
      <c r="H741" s="6" t="s">
        <v>1381</v>
      </c>
      <c r="I741" s="6">
        <v>1</v>
      </c>
      <c r="J741" s="6" t="s">
        <v>105</v>
      </c>
      <c r="K741" s="6" t="s">
        <v>4507</v>
      </c>
      <c r="L741" s="151">
        <v>1</v>
      </c>
      <c r="N741"/>
      <c r="W741" s="6"/>
      <c r="X741" s="6"/>
    </row>
    <row r="742" spans="1:24" x14ac:dyDescent="0.3">
      <c r="A742" s="6" t="s">
        <v>792</v>
      </c>
      <c r="B742" s="6" t="s">
        <v>3352</v>
      </c>
      <c r="C742" s="6" t="s">
        <v>80</v>
      </c>
      <c r="D742" s="6" t="s">
        <v>2951</v>
      </c>
      <c r="E742" s="6"/>
      <c r="F742" s="6" t="s">
        <v>1398</v>
      </c>
      <c r="G742" s="6" t="s">
        <v>819</v>
      </c>
      <c r="H742" s="6" t="s">
        <v>1399</v>
      </c>
      <c r="I742" s="6">
        <v>1</v>
      </c>
      <c r="J742" s="6" t="s">
        <v>105</v>
      </c>
      <c r="K742" s="6" t="s">
        <v>4510</v>
      </c>
      <c r="L742" s="151">
        <v>1</v>
      </c>
      <c r="N742"/>
      <c r="W742" s="6"/>
      <c r="X742" s="6"/>
    </row>
    <row r="743" spans="1:24" s="138" customFormat="1" x14ac:dyDescent="0.3">
      <c r="A743" s="135" t="s">
        <v>792</v>
      </c>
      <c r="B743" s="135" t="s">
        <v>3352</v>
      </c>
      <c r="C743" s="135" t="s">
        <v>80</v>
      </c>
      <c r="D743" s="135" t="s">
        <v>4074</v>
      </c>
      <c r="E743" s="135"/>
      <c r="F743" s="135" t="s">
        <v>4252</v>
      </c>
      <c r="G743" s="135" t="s">
        <v>404</v>
      </c>
      <c r="H743" s="135" t="s">
        <v>4253</v>
      </c>
      <c r="I743" s="135">
        <v>1</v>
      </c>
      <c r="J743" s="135" t="s">
        <v>105</v>
      </c>
      <c r="K743" s="135" t="s">
        <v>4508</v>
      </c>
      <c r="L743" s="186">
        <v>1</v>
      </c>
      <c r="W743" s="135"/>
      <c r="X743" s="135"/>
    </row>
    <row r="744" spans="1:24" s="138" customFormat="1" x14ac:dyDescent="0.3">
      <c r="A744" s="135" t="s">
        <v>792</v>
      </c>
      <c r="B744" s="135" t="s">
        <v>3352</v>
      </c>
      <c r="C744" s="135" t="s">
        <v>80</v>
      </c>
      <c r="D744" s="135" t="s">
        <v>2907</v>
      </c>
      <c r="E744" s="135"/>
      <c r="F744" s="135" t="s">
        <v>1382</v>
      </c>
      <c r="G744" s="135" t="s">
        <v>1383</v>
      </c>
      <c r="H744" s="135" t="s">
        <v>241</v>
      </c>
      <c r="I744" s="135">
        <v>1</v>
      </c>
      <c r="J744" s="135" t="s">
        <v>105</v>
      </c>
      <c r="K744" s="135" t="s">
        <v>4508</v>
      </c>
      <c r="L744" s="186">
        <v>1</v>
      </c>
      <c r="W744" s="135"/>
      <c r="X744" s="135"/>
    </row>
    <row r="745" spans="1:24" x14ac:dyDescent="0.3">
      <c r="A745" s="6" t="s">
        <v>792</v>
      </c>
      <c r="B745" s="6" t="s">
        <v>3352</v>
      </c>
      <c r="C745" s="6" t="s">
        <v>80</v>
      </c>
      <c r="D745" s="6" t="s">
        <v>3387</v>
      </c>
      <c r="E745" s="6"/>
      <c r="F745" s="6" t="s">
        <v>3388</v>
      </c>
      <c r="G745" s="6" t="s">
        <v>1394</v>
      </c>
      <c r="H745" s="6" t="s">
        <v>1395</v>
      </c>
      <c r="I745" s="6">
        <v>1</v>
      </c>
      <c r="J745" s="6" t="s">
        <v>105</v>
      </c>
      <c r="K745" s="6" t="s">
        <v>4512</v>
      </c>
      <c r="L745" s="151">
        <v>1</v>
      </c>
      <c r="N745"/>
      <c r="W745" s="6"/>
      <c r="X745" s="6"/>
    </row>
    <row r="746" spans="1:24" s="138" customFormat="1" x14ac:dyDescent="0.3">
      <c r="A746" s="135" t="s">
        <v>792</v>
      </c>
      <c r="B746" s="135" t="s">
        <v>3352</v>
      </c>
      <c r="C746" s="135" t="s">
        <v>80</v>
      </c>
      <c r="D746" s="135" t="s">
        <v>2951</v>
      </c>
      <c r="E746" s="135"/>
      <c r="F746" s="135" t="s">
        <v>1389</v>
      </c>
      <c r="G746" s="135" t="s">
        <v>516</v>
      </c>
      <c r="H746" s="135" t="s">
        <v>1390</v>
      </c>
      <c r="I746" s="135">
        <v>1</v>
      </c>
      <c r="J746" s="135" t="s">
        <v>105</v>
      </c>
      <c r="K746" s="135" t="s">
        <v>4508</v>
      </c>
      <c r="L746" s="186">
        <v>1</v>
      </c>
      <c r="W746" s="135"/>
      <c r="X746" s="135"/>
    </row>
    <row r="747" spans="1:24" s="123" customFormat="1" x14ac:dyDescent="0.3">
      <c r="A747" s="132" t="s">
        <v>792</v>
      </c>
      <c r="B747" s="132" t="s">
        <v>3352</v>
      </c>
      <c r="C747" s="132" t="s">
        <v>80</v>
      </c>
      <c r="D747" s="132" t="s">
        <v>2876</v>
      </c>
      <c r="E747" s="132"/>
      <c r="F747" s="132" t="s">
        <v>1405</v>
      </c>
      <c r="G747" s="132" t="s">
        <v>1406</v>
      </c>
      <c r="H747" s="132" t="s">
        <v>1407</v>
      </c>
      <c r="I747" s="132">
        <v>1</v>
      </c>
      <c r="J747" s="132" t="s">
        <v>121</v>
      </c>
      <c r="K747" s="132" t="s">
        <v>4508</v>
      </c>
      <c r="L747" s="185">
        <v>0</v>
      </c>
      <c r="W747" s="132"/>
      <c r="X747" s="132"/>
    </row>
    <row r="748" spans="1:24" x14ac:dyDescent="0.3">
      <c r="A748" s="6" t="s">
        <v>792</v>
      </c>
      <c r="B748" s="6" t="s">
        <v>3352</v>
      </c>
      <c r="C748" s="6" t="s">
        <v>80</v>
      </c>
      <c r="D748" s="6" t="s">
        <v>3285</v>
      </c>
      <c r="E748" s="6"/>
      <c r="F748" s="6" t="s">
        <v>3386</v>
      </c>
      <c r="G748" s="6" t="s">
        <v>1396</v>
      </c>
      <c r="H748" s="6" t="s">
        <v>1397</v>
      </c>
      <c r="I748" s="6">
        <v>1</v>
      </c>
      <c r="J748" s="6" t="s">
        <v>105</v>
      </c>
      <c r="K748" s="6" t="s">
        <v>4511</v>
      </c>
      <c r="L748" s="151">
        <v>1</v>
      </c>
      <c r="N748"/>
      <c r="W748" s="6"/>
      <c r="X748" s="6"/>
    </row>
    <row r="749" spans="1:24" x14ac:dyDescent="0.3">
      <c r="A749" s="6" t="s">
        <v>792</v>
      </c>
      <c r="B749" s="6" t="s">
        <v>3352</v>
      </c>
      <c r="C749" s="6" t="s">
        <v>80</v>
      </c>
      <c r="D749" s="6" t="s">
        <v>3189</v>
      </c>
      <c r="E749" s="6"/>
      <c r="F749" s="6" t="s">
        <v>3389</v>
      </c>
      <c r="G749" s="6" t="s">
        <v>516</v>
      </c>
      <c r="H749" s="6" t="s">
        <v>285</v>
      </c>
      <c r="I749" s="6">
        <v>1</v>
      </c>
      <c r="J749" s="6" t="s">
        <v>105</v>
      </c>
      <c r="K749" s="6" t="s">
        <v>4511</v>
      </c>
      <c r="L749" s="151">
        <v>1</v>
      </c>
      <c r="N749"/>
      <c r="W749" s="6"/>
      <c r="X749" s="6"/>
    </row>
    <row r="750" spans="1:24" s="6" customFormat="1" x14ac:dyDescent="0.3">
      <c r="A750" s="8" t="s">
        <v>2562</v>
      </c>
      <c r="B750" s="61"/>
      <c r="C750" s="8"/>
      <c r="D750" s="8"/>
      <c r="F750" s="8"/>
      <c r="G750" s="8"/>
      <c r="H750" s="8"/>
      <c r="I750" s="29">
        <f>SUM(I736:I749)</f>
        <v>14</v>
      </c>
      <c r="J750" s="8"/>
      <c r="K750" s="8"/>
      <c r="L750" s="29">
        <f>SUM(L736:L749)</f>
        <v>12</v>
      </c>
      <c r="M750" s="62">
        <f>(L750/I750)</f>
        <v>0.8571428571428571</v>
      </c>
    </row>
    <row r="751" spans="1:24" s="6" customFormat="1" x14ac:dyDescent="0.3">
      <c r="A751" s="108"/>
      <c r="B751" s="104"/>
      <c r="C751" s="104"/>
      <c r="D751" s="104"/>
      <c r="F751" s="104"/>
      <c r="G751" s="104"/>
      <c r="H751" s="104"/>
      <c r="I751" s="55"/>
      <c r="J751" s="109"/>
      <c r="L751" s="55"/>
    </row>
    <row r="752" spans="1:24" x14ac:dyDescent="0.3">
      <c r="A752" s="6" t="s">
        <v>792</v>
      </c>
      <c r="B752" s="6" t="s">
        <v>3352</v>
      </c>
      <c r="C752" s="6" t="s">
        <v>37</v>
      </c>
      <c r="D752" s="6" t="s">
        <v>3150</v>
      </c>
      <c r="E752" s="6"/>
      <c r="F752" s="6" t="s">
        <v>3404</v>
      </c>
      <c r="G752" s="6" t="s">
        <v>1436</v>
      </c>
      <c r="H752" s="6" t="s">
        <v>126</v>
      </c>
      <c r="I752" s="6">
        <v>1</v>
      </c>
      <c r="J752" s="6" t="s">
        <v>105</v>
      </c>
      <c r="K752" s="6" t="s">
        <v>4510</v>
      </c>
      <c r="L752" s="6">
        <v>1</v>
      </c>
      <c r="N752"/>
      <c r="W752" s="6"/>
      <c r="X752" s="6"/>
    </row>
    <row r="753" spans="1:24" x14ac:dyDescent="0.3">
      <c r="A753" s="6" t="s">
        <v>792</v>
      </c>
      <c r="B753" s="6" t="s">
        <v>3352</v>
      </c>
      <c r="C753" s="6" t="s">
        <v>37</v>
      </c>
      <c r="D753" s="6" t="s">
        <v>2871</v>
      </c>
      <c r="E753" s="6"/>
      <c r="F753" s="6" t="s">
        <v>3407</v>
      </c>
      <c r="G753" s="6" t="s">
        <v>628</v>
      </c>
      <c r="H753" s="6" t="s">
        <v>1424</v>
      </c>
      <c r="I753" s="6">
        <v>1</v>
      </c>
      <c r="J753" s="6" t="s">
        <v>105</v>
      </c>
      <c r="K753" s="6" t="s">
        <v>4510</v>
      </c>
      <c r="L753" s="6">
        <v>1</v>
      </c>
      <c r="N753"/>
      <c r="W753" s="6"/>
      <c r="X753" s="6"/>
    </row>
    <row r="754" spans="1:24" s="138" customFormat="1" x14ac:dyDescent="0.3">
      <c r="A754" s="135" t="s">
        <v>792</v>
      </c>
      <c r="B754" s="135" t="s">
        <v>3352</v>
      </c>
      <c r="C754" s="135" t="s">
        <v>37</v>
      </c>
      <c r="D754" s="135" t="s">
        <v>2836</v>
      </c>
      <c r="E754" s="135"/>
      <c r="F754" s="135" t="s">
        <v>1411</v>
      </c>
      <c r="G754" s="135" t="s">
        <v>1412</v>
      </c>
      <c r="H754" s="135" t="s">
        <v>626</v>
      </c>
      <c r="I754" s="135">
        <v>1</v>
      </c>
      <c r="J754" s="135" t="s">
        <v>105</v>
      </c>
      <c r="K754" s="135" t="s">
        <v>4508</v>
      </c>
      <c r="L754" s="135">
        <v>1</v>
      </c>
      <c r="W754" s="135"/>
      <c r="X754" s="135"/>
    </row>
    <row r="755" spans="1:24" s="123" customFormat="1" x14ac:dyDescent="0.3">
      <c r="A755" s="132" t="s">
        <v>792</v>
      </c>
      <c r="B755" s="132" t="s">
        <v>3352</v>
      </c>
      <c r="C755" s="132" t="s">
        <v>37</v>
      </c>
      <c r="D755" s="132" t="s">
        <v>4074</v>
      </c>
      <c r="E755" s="132"/>
      <c r="F755" s="132" t="s">
        <v>4103</v>
      </c>
      <c r="G755" s="132" t="s">
        <v>4104</v>
      </c>
      <c r="H755" s="132" t="s">
        <v>551</v>
      </c>
      <c r="I755" s="132">
        <v>1</v>
      </c>
      <c r="J755" s="132" t="s">
        <v>121</v>
      </c>
      <c r="K755" s="132" t="s">
        <v>4508</v>
      </c>
      <c r="L755" s="132">
        <v>0</v>
      </c>
      <c r="W755" s="132"/>
      <c r="X755" s="132"/>
    </row>
    <row r="756" spans="1:24" s="138" customFormat="1" x14ac:dyDescent="0.3">
      <c r="A756" s="135" t="s">
        <v>792</v>
      </c>
      <c r="B756" s="135" t="s">
        <v>3352</v>
      </c>
      <c r="C756" s="135" t="s">
        <v>37</v>
      </c>
      <c r="D756" s="135" t="s">
        <v>3039</v>
      </c>
      <c r="E756" s="135"/>
      <c r="F756" s="135" t="s">
        <v>3395</v>
      </c>
      <c r="G756" s="135" t="s">
        <v>1439</v>
      </c>
      <c r="H756" s="135" t="s">
        <v>1440</v>
      </c>
      <c r="I756" s="135">
        <v>1</v>
      </c>
      <c r="J756" s="135" t="s">
        <v>105</v>
      </c>
      <c r="K756" s="135" t="s">
        <v>4508</v>
      </c>
      <c r="L756" s="135">
        <v>1</v>
      </c>
      <c r="W756" s="135"/>
      <c r="X756" s="135"/>
    </row>
    <row r="757" spans="1:24" x14ac:dyDescent="0.3">
      <c r="A757" s="6" t="s">
        <v>792</v>
      </c>
      <c r="B757" s="6" t="s">
        <v>3352</v>
      </c>
      <c r="C757" s="6" t="s">
        <v>37</v>
      </c>
      <c r="D757" s="6" t="s">
        <v>2870</v>
      </c>
      <c r="E757" s="6"/>
      <c r="F757" s="6" t="s">
        <v>3409</v>
      </c>
      <c r="G757" s="6" t="s">
        <v>538</v>
      </c>
      <c r="H757" s="6" t="s">
        <v>1413</v>
      </c>
      <c r="I757" s="6">
        <v>1</v>
      </c>
      <c r="J757" s="6" t="s">
        <v>105</v>
      </c>
      <c r="K757" s="6" t="s">
        <v>4510</v>
      </c>
      <c r="L757" s="6">
        <v>1</v>
      </c>
      <c r="N757"/>
      <c r="W757" s="6"/>
      <c r="X757" s="6"/>
    </row>
    <row r="758" spans="1:24" s="123" customFormat="1" x14ac:dyDescent="0.3">
      <c r="A758" s="132" t="s">
        <v>792</v>
      </c>
      <c r="B758" s="132" t="s">
        <v>3352</v>
      </c>
      <c r="C758" s="132" t="s">
        <v>37</v>
      </c>
      <c r="D758" s="132" t="s">
        <v>2942</v>
      </c>
      <c r="E758" s="132"/>
      <c r="F758" s="132" t="s">
        <v>1448</v>
      </c>
      <c r="G758" s="132" t="s">
        <v>1449</v>
      </c>
      <c r="H758" s="132" t="s">
        <v>1450</v>
      </c>
      <c r="I758" s="132">
        <v>1</v>
      </c>
      <c r="J758" s="132" t="s">
        <v>121</v>
      </c>
      <c r="K758" s="132" t="s">
        <v>4508</v>
      </c>
      <c r="L758" s="132">
        <v>0</v>
      </c>
      <c r="W758" s="132"/>
      <c r="X758" s="132"/>
    </row>
    <row r="759" spans="1:24" s="123" customFormat="1" x14ac:dyDescent="0.3">
      <c r="A759" s="132" t="s">
        <v>792</v>
      </c>
      <c r="B759" s="132" t="s">
        <v>3352</v>
      </c>
      <c r="C759" s="132" t="s">
        <v>37</v>
      </c>
      <c r="D759" s="132" t="s">
        <v>4074</v>
      </c>
      <c r="E759" s="132"/>
      <c r="F759" s="132" t="s">
        <v>4110</v>
      </c>
      <c r="G759" s="132" t="s">
        <v>553</v>
      </c>
      <c r="H759" s="132" t="s">
        <v>899</v>
      </c>
      <c r="I759" s="132">
        <v>1</v>
      </c>
      <c r="J759" s="132" t="s">
        <v>121</v>
      </c>
      <c r="K759" s="132" t="s">
        <v>4508</v>
      </c>
      <c r="L759" s="132">
        <v>0</v>
      </c>
      <c r="W759" s="132"/>
      <c r="X759" s="132"/>
    </row>
    <row r="760" spans="1:24" s="138" customFormat="1" x14ac:dyDescent="0.3">
      <c r="A760" s="135" t="s">
        <v>792</v>
      </c>
      <c r="B760" s="135" t="s">
        <v>3352</v>
      </c>
      <c r="C760" s="135" t="s">
        <v>37</v>
      </c>
      <c r="D760" s="135" t="s">
        <v>3393</v>
      </c>
      <c r="E760" s="135"/>
      <c r="F760" s="135" t="s">
        <v>1443</v>
      </c>
      <c r="G760" s="135" t="s">
        <v>1444</v>
      </c>
      <c r="H760" s="135" t="s">
        <v>1230</v>
      </c>
      <c r="I760" s="135">
        <v>1</v>
      </c>
      <c r="J760" s="135" t="s">
        <v>105</v>
      </c>
      <c r="K760" s="135" t="s">
        <v>4508</v>
      </c>
      <c r="L760" s="135">
        <v>1</v>
      </c>
      <c r="W760" s="135"/>
      <c r="X760" s="135"/>
    </row>
    <row r="761" spans="1:24" x14ac:dyDescent="0.3">
      <c r="A761" s="6" t="s">
        <v>792</v>
      </c>
      <c r="B761" s="6" t="s">
        <v>3352</v>
      </c>
      <c r="C761" s="6" t="s">
        <v>37</v>
      </c>
      <c r="D761" s="6" t="s">
        <v>2835</v>
      </c>
      <c r="E761" s="6"/>
      <c r="F761" s="6" t="s">
        <v>1417</v>
      </c>
      <c r="G761" s="6" t="s">
        <v>1418</v>
      </c>
      <c r="H761" s="6" t="s">
        <v>1419</v>
      </c>
      <c r="I761" s="6">
        <v>1</v>
      </c>
      <c r="J761" s="6" t="s">
        <v>105</v>
      </c>
      <c r="K761" s="6" t="s">
        <v>4510</v>
      </c>
      <c r="L761" s="6">
        <v>1</v>
      </c>
      <c r="N761"/>
      <c r="W761" s="6"/>
      <c r="X761" s="6"/>
    </row>
    <row r="762" spans="1:24" s="123" customFormat="1" x14ac:dyDescent="0.3">
      <c r="A762" s="132" t="s">
        <v>792</v>
      </c>
      <c r="B762" s="132" t="s">
        <v>3352</v>
      </c>
      <c r="C762" s="132" t="s">
        <v>37</v>
      </c>
      <c r="D762" s="132" t="s">
        <v>2851</v>
      </c>
      <c r="E762" s="132"/>
      <c r="F762" s="132" t="s">
        <v>1429</v>
      </c>
      <c r="G762" s="132" t="s">
        <v>1430</v>
      </c>
      <c r="H762" s="132" t="s">
        <v>675</v>
      </c>
      <c r="I762" s="132">
        <v>1</v>
      </c>
      <c r="J762" s="132" t="s">
        <v>121</v>
      </c>
      <c r="K762" s="132" t="s">
        <v>4508</v>
      </c>
      <c r="L762" s="132">
        <v>0</v>
      </c>
      <c r="W762" s="132"/>
      <c r="X762" s="132"/>
    </row>
    <row r="763" spans="1:24" s="123" customFormat="1" x14ac:dyDescent="0.3">
      <c r="A763" s="132" t="s">
        <v>792</v>
      </c>
      <c r="B763" s="132" t="s">
        <v>3352</v>
      </c>
      <c r="C763" s="132" t="s">
        <v>37</v>
      </c>
      <c r="D763" s="132" t="s">
        <v>4074</v>
      </c>
      <c r="E763" s="132"/>
      <c r="F763" s="132" t="s">
        <v>4100</v>
      </c>
      <c r="G763" s="132" t="s">
        <v>4101</v>
      </c>
      <c r="H763" s="132" t="s">
        <v>4102</v>
      </c>
      <c r="I763" s="132">
        <v>1</v>
      </c>
      <c r="J763" s="132" t="s">
        <v>121</v>
      </c>
      <c r="K763" s="132" t="s">
        <v>4508</v>
      </c>
      <c r="L763" s="132">
        <v>0</v>
      </c>
      <c r="W763" s="132"/>
      <c r="X763" s="132"/>
    </row>
    <row r="764" spans="1:24" x14ac:dyDescent="0.3">
      <c r="A764" s="6" t="s">
        <v>792</v>
      </c>
      <c r="B764" s="6" t="s">
        <v>3352</v>
      </c>
      <c r="C764" s="6" t="s">
        <v>37</v>
      </c>
      <c r="D764" s="6" t="s">
        <v>2838</v>
      </c>
      <c r="E764" s="6"/>
      <c r="F764" s="6" t="s">
        <v>3408</v>
      </c>
      <c r="G764" s="6" t="s">
        <v>221</v>
      </c>
      <c r="H764" s="6" t="s">
        <v>1428</v>
      </c>
      <c r="I764" s="6">
        <v>1</v>
      </c>
      <c r="J764" s="6" t="s">
        <v>105</v>
      </c>
      <c r="K764" s="6" t="s">
        <v>4509</v>
      </c>
      <c r="L764" s="6">
        <v>1</v>
      </c>
      <c r="N764"/>
      <c r="W764" s="6"/>
      <c r="X764" s="6"/>
    </row>
    <row r="765" spans="1:24" s="138" customFormat="1" x14ac:dyDescent="0.3">
      <c r="A765" s="135" t="s">
        <v>792</v>
      </c>
      <c r="B765" s="135" t="s">
        <v>3352</v>
      </c>
      <c r="C765" s="135" t="s">
        <v>37</v>
      </c>
      <c r="D765" s="135" t="s">
        <v>3039</v>
      </c>
      <c r="E765" s="135"/>
      <c r="F765" s="135" t="s">
        <v>3394</v>
      </c>
      <c r="G765" s="135" t="s">
        <v>1425</v>
      </c>
      <c r="H765" s="135" t="s">
        <v>376</v>
      </c>
      <c r="I765" s="135">
        <v>1</v>
      </c>
      <c r="J765" s="135" t="s">
        <v>105</v>
      </c>
      <c r="K765" s="135" t="s">
        <v>4508</v>
      </c>
      <c r="L765" s="135">
        <v>1</v>
      </c>
      <c r="W765" s="135"/>
      <c r="X765" s="135"/>
    </row>
    <row r="766" spans="1:24" s="123" customFormat="1" x14ac:dyDescent="0.3">
      <c r="A766" s="132" t="s">
        <v>792</v>
      </c>
      <c r="B766" s="132" t="s">
        <v>3352</v>
      </c>
      <c r="C766" s="132" t="s">
        <v>37</v>
      </c>
      <c r="D766" s="132" t="s">
        <v>3039</v>
      </c>
      <c r="E766" s="132"/>
      <c r="F766" s="132" t="s">
        <v>3405</v>
      </c>
      <c r="G766" s="132" t="s">
        <v>1434</v>
      </c>
      <c r="H766" s="132" t="s">
        <v>1435</v>
      </c>
      <c r="I766" s="132">
        <v>1</v>
      </c>
      <c r="J766" s="132" t="s">
        <v>121</v>
      </c>
      <c r="K766" s="132" t="s">
        <v>4508</v>
      </c>
      <c r="L766" s="132">
        <v>0</v>
      </c>
      <c r="W766" s="132"/>
      <c r="X766" s="132"/>
    </row>
    <row r="767" spans="1:24" x14ac:dyDescent="0.3">
      <c r="A767" s="6" t="s">
        <v>792</v>
      </c>
      <c r="B767" s="6" t="s">
        <v>3352</v>
      </c>
      <c r="C767" s="6" t="s">
        <v>37</v>
      </c>
      <c r="D767" s="6" t="s">
        <v>3132</v>
      </c>
      <c r="E767" s="6"/>
      <c r="F767" s="6" t="s">
        <v>3403</v>
      </c>
      <c r="G767" s="6" t="s">
        <v>1441</v>
      </c>
      <c r="H767" s="6" t="s">
        <v>241</v>
      </c>
      <c r="I767" s="6">
        <v>1</v>
      </c>
      <c r="J767" s="6" t="s">
        <v>105</v>
      </c>
      <c r="K767" s="6" t="s">
        <v>4507</v>
      </c>
      <c r="L767" s="6">
        <v>1</v>
      </c>
      <c r="N767"/>
      <c r="W767" s="6"/>
      <c r="X767" s="6"/>
    </row>
    <row r="768" spans="1:24" s="138" customFormat="1" x14ac:dyDescent="0.3">
      <c r="A768" s="135" t="s">
        <v>792</v>
      </c>
      <c r="B768" s="135" t="s">
        <v>3352</v>
      </c>
      <c r="C768" s="135" t="s">
        <v>37</v>
      </c>
      <c r="D768" s="135" t="s">
        <v>2972</v>
      </c>
      <c r="E768" s="135"/>
      <c r="F768" s="135" t="s">
        <v>3410</v>
      </c>
      <c r="G768" s="135" t="s">
        <v>1453</v>
      </c>
      <c r="H768" s="135" t="s">
        <v>1454</v>
      </c>
      <c r="I768" s="135">
        <v>1</v>
      </c>
      <c r="J768" s="135" t="s">
        <v>105</v>
      </c>
      <c r="K768" s="135" t="s">
        <v>4508</v>
      </c>
      <c r="L768" s="135">
        <v>1</v>
      </c>
      <c r="W768" s="135"/>
      <c r="X768" s="135"/>
    </row>
    <row r="769" spans="1:24" s="138" customFormat="1" x14ac:dyDescent="0.3">
      <c r="A769" s="135" t="s">
        <v>792</v>
      </c>
      <c r="B769" s="135" t="s">
        <v>3352</v>
      </c>
      <c r="C769" s="135" t="s">
        <v>37</v>
      </c>
      <c r="D769" s="135" t="s">
        <v>2974</v>
      </c>
      <c r="E769" s="135"/>
      <c r="F769" s="135" t="s">
        <v>1414</v>
      </c>
      <c r="G769" s="135" t="s">
        <v>1415</v>
      </c>
      <c r="H769" s="135" t="s">
        <v>1416</v>
      </c>
      <c r="I769" s="135">
        <v>1</v>
      </c>
      <c r="J769" s="135" t="s">
        <v>105</v>
      </c>
      <c r="K769" s="135" t="s">
        <v>4508</v>
      </c>
      <c r="L769" s="135">
        <v>1</v>
      </c>
      <c r="W769" s="135"/>
      <c r="X769" s="135"/>
    </row>
    <row r="770" spans="1:24" s="123" customFormat="1" x14ac:dyDescent="0.3">
      <c r="A770" s="132" t="s">
        <v>792</v>
      </c>
      <c r="B770" s="132" t="s">
        <v>3352</v>
      </c>
      <c r="C770" s="132" t="s">
        <v>37</v>
      </c>
      <c r="D770" s="132" t="s">
        <v>2851</v>
      </c>
      <c r="E770" s="132"/>
      <c r="F770" s="132" t="s">
        <v>1431</v>
      </c>
      <c r="G770" s="132" t="s">
        <v>1432</v>
      </c>
      <c r="H770" s="132" t="s">
        <v>213</v>
      </c>
      <c r="I770" s="132">
        <v>1</v>
      </c>
      <c r="J770" s="132" t="s">
        <v>121</v>
      </c>
      <c r="K770" s="132" t="s">
        <v>4508</v>
      </c>
      <c r="L770" s="132">
        <v>0</v>
      </c>
      <c r="W770" s="132"/>
      <c r="X770" s="132"/>
    </row>
    <row r="771" spans="1:24" x14ac:dyDescent="0.3">
      <c r="A771" s="6" t="s">
        <v>792</v>
      </c>
      <c r="B771" s="6" t="s">
        <v>3352</v>
      </c>
      <c r="C771" s="6" t="s">
        <v>37</v>
      </c>
      <c r="D771" s="6" t="s">
        <v>2897</v>
      </c>
      <c r="E771" s="6"/>
      <c r="F771" s="6" t="s">
        <v>3399</v>
      </c>
      <c r="G771" s="6" t="s">
        <v>1455</v>
      </c>
      <c r="H771" s="6" t="s">
        <v>1456</v>
      </c>
      <c r="I771" s="6">
        <v>1</v>
      </c>
      <c r="J771" s="6" t="s">
        <v>105</v>
      </c>
      <c r="K771" s="6" t="s">
        <v>4512</v>
      </c>
      <c r="L771" s="6">
        <v>1</v>
      </c>
      <c r="N771"/>
      <c r="W771" s="6"/>
      <c r="X771" s="6"/>
    </row>
    <row r="772" spans="1:24" s="138" customFormat="1" x14ac:dyDescent="0.3">
      <c r="A772" s="135" t="s">
        <v>792</v>
      </c>
      <c r="B772" s="135" t="s">
        <v>3352</v>
      </c>
      <c r="C772" s="135" t="s">
        <v>37</v>
      </c>
      <c r="D772" s="135" t="s">
        <v>2974</v>
      </c>
      <c r="E772" s="135"/>
      <c r="F772" s="135" t="s">
        <v>1421</v>
      </c>
      <c r="G772" s="135" t="s">
        <v>1422</v>
      </c>
      <c r="H772" s="135" t="s">
        <v>1423</v>
      </c>
      <c r="I772" s="135">
        <v>1</v>
      </c>
      <c r="J772" s="135" t="s">
        <v>105</v>
      </c>
      <c r="K772" s="135" t="s">
        <v>4508</v>
      </c>
      <c r="L772" s="135">
        <v>1</v>
      </c>
      <c r="W772" s="135"/>
      <c r="X772" s="135"/>
    </row>
    <row r="773" spans="1:24" s="138" customFormat="1" x14ac:dyDescent="0.3">
      <c r="A773" s="135" t="s">
        <v>792</v>
      </c>
      <c r="B773" s="135" t="s">
        <v>3352</v>
      </c>
      <c r="C773" s="135" t="s">
        <v>37</v>
      </c>
      <c r="D773" s="135" t="s">
        <v>2851</v>
      </c>
      <c r="E773" s="135"/>
      <c r="F773" s="135" t="s">
        <v>1451</v>
      </c>
      <c r="G773" s="135" t="s">
        <v>161</v>
      </c>
      <c r="H773" s="135" t="s">
        <v>1452</v>
      </c>
      <c r="I773" s="135">
        <v>1</v>
      </c>
      <c r="J773" s="135" t="s">
        <v>105</v>
      </c>
      <c r="K773" s="135" t="s">
        <v>4508</v>
      </c>
      <c r="L773" s="135">
        <v>1</v>
      </c>
      <c r="W773" s="135"/>
      <c r="X773" s="135"/>
    </row>
    <row r="774" spans="1:24" x14ac:dyDescent="0.3">
      <c r="A774" s="6" t="s">
        <v>792</v>
      </c>
      <c r="B774" s="6" t="s">
        <v>3352</v>
      </c>
      <c r="C774" s="6" t="s">
        <v>37</v>
      </c>
      <c r="D774" s="6" t="s">
        <v>3025</v>
      </c>
      <c r="E774" s="6"/>
      <c r="F774" s="6" t="s">
        <v>3398</v>
      </c>
      <c r="G774" s="6" t="s">
        <v>1426</v>
      </c>
      <c r="H774" s="6" t="s">
        <v>1054</v>
      </c>
      <c r="I774" s="6">
        <v>1</v>
      </c>
      <c r="J774" s="6" t="s">
        <v>105</v>
      </c>
      <c r="K774" s="6" t="s">
        <v>4509</v>
      </c>
      <c r="L774" s="6">
        <v>1</v>
      </c>
      <c r="N774"/>
      <c r="W774" s="6"/>
      <c r="X774" s="6"/>
    </row>
    <row r="775" spans="1:24" s="138" customFormat="1" x14ac:dyDescent="0.3">
      <c r="A775" s="135" t="s">
        <v>792</v>
      </c>
      <c r="B775" s="135" t="s">
        <v>3352</v>
      </c>
      <c r="C775" s="135" t="s">
        <v>37</v>
      </c>
      <c r="D775" s="135" t="s">
        <v>2991</v>
      </c>
      <c r="E775" s="135"/>
      <c r="F775" s="135" t="s">
        <v>3400</v>
      </c>
      <c r="G775" s="135" t="s">
        <v>1437</v>
      </c>
      <c r="H775" s="135" t="s">
        <v>1438</v>
      </c>
      <c r="I775" s="135">
        <v>1</v>
      </c>
      <c r="J775" s="135" t="s">
        <v>105</v>
      </c>
      <c r="K775" s="135" t="s">
        <v>4508</v>
      </c>
      <c r="L775" s="135">
        <v>1</v>
      </c>
      <c r="W775" s="135"/>
      <c r="X775" s="135"/>
    </row>
    <row r="776" spans="1:24" x14ac:dyDescent="0.3">
      <c r="A776" s="6" t="s">
        <v>792</v>
      </c>
      <c r="B776" s="6" t="s">
        <v>3352</v>
      </c>
      <c r="C776" s="6" t="s">
        <v>37</v>
      </c>
      <c r="D776" s="6" t="s">
        <v>2890</v>
      </c>
      <c r="E776" s="6"/>
      <c r="F776" s="6" t="s">
        <v>3402</v>
      </c>
      <c r="G776" s="6" t="s">
        <v>1445</v>
      </c>
      <c r="H776" s="6" t="s">
        <v>1446</v>
      </c>
      <c r="I776" s="6">
        <v>1</v>
      </c>
      <c r="J776" s="6" t="s">
        <v>105</v>
      </c>
      <c r="K776" s="6" t="s">
        <v>4512</v>
      </c>
      <c r="L776" s="6">
        <v>1</v>
      </c>
      <c r="N776"/>
      <c r="W776" s="6"/>
      <c r="X776" s="6"/>
    </row>
    <row r="777" spans="1:24" x14ac:dyDescent="0.3">
      <c r="A777" s="6" t="s">
        <v>792</v>
      </c>
      <c r="B777" s="6" t="s">
        <v>3352</v>
      </c>
      <c r="C777" s="6" t="s">
        <v>37</v>
      </c>
      <c r="D777" s="6" t="s">
        <v>2871</v>
      </c>
      <c r="E777" s="6"/>
      <c r="F777" s="6" t="s">
        <v>3406</v>
      </c>
      <c r="G777" s="6" t="s">
        <v>1447</v>
      </c>
      <c r="H777" s="6" t="s">
        <v>891</v>
      </c>
      <c r="I777" s="6">
        <v>1</v>
      </c>
      <c r="J777" s="6" t="s">
        <v>105</v>
      </c>
      <c r="K777" s="6" t="s">
        <v>4510</v>
      </c>
      <c r="L777" s="6">
        <v>1</v>
      </c>
      <c r="N777"/>
      <c r="W777" s="6"/>
      <c r="X777" s="6"/>
    </row>
    <row r="778" spans="1:24" s="123" customFormat="1" x14ac:dyDescent="0.3">
      <c r="A778" s="132" t="s">
        <v>792</v>
      </c>
      <c r="B778" s="132" t="s">
        <v>3352</v>
      </c>
      <c r="C778" s="132" t="s">
        <v>37</v>
      </c>
      <c r="D778" s="132" t="s">
        <v>4074</v>
      </c>
      <c r="E778" s="132"/>
      <c r="F778" s="132" t="s">
        <v>4108</v>
      </c>
      <c r="G778" s="132" t="s">
        <v>4109</v>
      </c>
      <c r="H778" s="132" t="s">
        <v>548</v>
      </c>
      <c r="I778" s="132">
        <v>1</v>
      </c>
      <c r="J778" s="132" t="s">
        <v>121</v>
      </c>
      <c r="K778" s="132" t="s">
        <v>4508</v>
      </c>
      <c r="L778" s="132">
        <v>0</v>
      </c>
      <c r="W778" s="132"/>
      <c r="X778" s="132"/>
    </row>
    <row r="779" spans="1:24" s="123" customFormat="1" x14ac:dyDescent="0.3">
      <c r="A779" s="132" t="s">
        <v>792</v>
      </c>
      <c r="B779" s="132" t="s">
        <v>3352</v>
      </c>
      <c r="C779" s="132" t="s">
        <v>37</v>
      </c>
      <c r="D779" s="132" t="s">
        <v>4074</v>
      </c>
      <c r="E779" s="132"/>
      <c r="F779" s="132" t="s">
        <v>4105</v>
      </c>
      <c r="G779" s="132" t="s">
        <v>4106</v>
      </c>
      <c r="H779" s="132" t="s">
        <v>4107</v>
      </c>
      <c r="I779" s="132">
        <v>1</v>
      </c>
      <c r="J779" s="132" t="s">
        <v>121</v>
      </c>
      <c r="K779" s="132" t="s">
        <v>4508</v>
      </c>
      <c r="L779" s="132">
        <v>0</v>
      </c>
      <c r="W779" s="132"/>
      <c r="X779" s="132"/>
    </row>
    <row r="780" spans="1:24" s="138" customFormat="1" x14ac:dyDescent="0.3">
      <c r="A780" s="135" t="s">
        <v>792</v>
      </c>
      <c r="B780" s="135" t="s">
        <v>3352</v>
      </c>
      <c r="C780" s="135" t="s">
        <v>37</v>
      </c>
      <c r="D780" s="135" t="s">
        <v>3039</v>
      </c>
      <c r="E780" s="135"/>
      <c r="F780" s="135" t="s">
        <v>3396</v>
      </c>
      <c r="G780" s="135" t="s">
        <v>1433</v>
      </c>
      <c r="H780" s="135" t="s">
        <v>199</v>
      </c>
      <c r="I780" s="135">
        <v>1</v>
      </c>
      <c r="J780" s="135" t="s">
        <v>105</v>
      </c>
      <c r="K780" s="135" t="s">
        <v>4508</v>
      </c>
      <c r="L780" s="135">
        <v>1</v>
      </c>
      <c r="W780" s="135"/>
      <c r="X780" s="135"/>
    </row>
    <row r="781" spans="1:24" x14ac:dyDescent="0.3">
      <c r="A781" s="6" t="s">
        <v>792</v>
      </c>
      <c r="B781" s="6" t="s">
        <v>3352</v>
      </c>
      <c r="C781" s="6" t="s">
        <v>37</v>
      </c>
      <c r="D781" s="6" t="s">
        <v>2890</v>
      </c>
      <c r="E781" s="6"/>
      <c r="F781" s="6" t="s">
        <v>3401</v>
      </c>
      <c r="G781" s="6" t="s">
        <v>1442</v>
      </c>
      <c r="H781" s="6" t="s">
        <v>241</v>
      </c>
      <c r="I781" s="6">
        <v>1</v>
      </c>
      <c r="J781" s="6" t="s">
        <v>105</v>
      </c>
      <c r="K781" s="6" t="s">
        <v>4507</v>
      </c>
      <c r="L781" s="6">
        <v>1</v>
      </c>
      <c r="N781"/>
      <c r="W781" s="6"/>
      <c r="X781" s="6"/>
    </row>
    <row r="782" spans="1:24" s="123" customFormat="1" x14ac:dyDescent="0.3">
      <c r="A782" s="132" t="s">
        <v>792</v>
      </c>
      <c r="B782" s="132" t="s">
        <v>3352</v>
      </c>
      <c r="C782" s="132" t="s">
        <v>37</v>
      </c>
      <c r="D782" s="132" t="s">
        <v>3208</v>
      </c>
      <c r="E782" s="132"/>
      <c r="F782" s="132" t="s">
        <v>3411</v>
      </c>
      <c r="G782" s="132" t="s">
        <v>657</v>
      </c>
      <c r="H782" s="132" t="s">
        <v>1420</v>
      </c>
      <c r="I782" s="132">
        <v>1</v>
      </c>
      <c r="J782" s="132" t="s">
        <v>121</v>
      </c>
      <c r="K782" s="132" t="s">
        <v>4508</v>
      </c>
      <c r="L782" s="132">
        <v>0</v>
      </c>
      <c r="O782" s="132"/>
      <c r="P782" s="132"/>
      <c r="Q782" s="132"/>
      <c r="R782" s="132"/>
      <c r="S782" s="132"/>
      <c r="T782" s="132"/>
      <c r="U782" s="132"/>
      <c r="V782" s="132"/>
      <c r="W782" s="132"/>
      <c r="X782" s="132"/>
    </row>
    <row r="783" spans="1:24" s="6" customFormat="1" x14ac:dyDescent="0.3">
      <c r="A783" s="8" t="s">
        <v>2562</v>
      </c>
      <c r="B783" s="61"/>
      <c r="C783" s="8"/>
      <c r="D783" s="8"/>
      <c r="F783" s="8"/>
      <c r="G783" s="8"/>
      <c r="H783" s="8"/>
      <c r="I783" s="29">
        <f>SUM(I752:I782)</f>
        <v>31</v>
      </c>
      <c r="J783" s="8"/>
      <c r="K783" s="8"/>
      <c r="L783" s="29">
        <f>SUM(L752:L782)</f>
        <v>21</v>
      </c>
      <c r="M783" s="62">
        <f>(L783/I783)</f>
        <v>0.67741935483870963</v>
      </c>
    </row>
    <row r="784" spans="1:24" s="6" customFormat="1" x14ac:dyDescent="0.3">
      <c r="A784" s="8" t="s">
        <v>2563</v>
      </c>
      <c r="B784" s="61"/>
      <c r="C784" s="8"/>
      <c r="D784" s="8"/>
      <c r="F784" s="8"/>
      <c r="G784" s="8"/>
      <c r="H784" s="8"/>
      <c r="I784" s="29">
        <f>SUM(I713+I734+I750+I783)</f>
        <v>78</v>
      </c>
      <c r="J784" s="8"/>
      <c r="K784" s="8"/>
      <c r="L784" s="29">
        <f>SUM(L713+L734+L750+L783)</f>
        <v>64</v>
      </c>
      <c r="M784" s="62">
        <f>(L784/I784)</f>
        <v>0.82051282051282048</v>
      </c>
    </row>
    <row r="785" spans="1:24" s="6" customFormat="1" x14ac:dyDescent="0.3">
      <c r="A785" s="108"/>
      <c r="B785" s="104"/>
      <c r="C785" s="104"/>
      <c r="D785" s="104"/>
      <c r="F785" s="104"/>
      <c r="G785" s="104"/>
      <c r="H785" s="104"/>
      <c r="I785" s="55"/>
      <c r="J785" s="109"/>
      <c r="L785" s="55"/>
    </row>
    <row r="786" spans="1:24" s="132" customFormat="1" x14ac:dyDescent="0.3">
      <c r="A786" s="132" t="s">
        <v>792</v>
      </c>
      <c r="B786" s="132" t="s">
        <v>3412</v>
      </c>
      <c r="C786" s="132" t="s">
        <v>40</v>
      </c>
      <c r="D786" s="132" t="s">
        <v>3734</v>
      </c>
      <c r="F786" s="132" t="s">
        <v>3915</v>
      </c>
      <c r="G786" s="132" t="s">
        <v>3916</v>
      </c>
      <c r="H786" s="132" t="s">
        <v>3917</v>
      </c>
      <c r="I786" s="182">
        <v>1</v>
      </c>
      <c r="J786" s="132" t="s">
        <v>121</v>
      </c>
      <c r="K786" s="132" t="s">
        <v>4508</v>
      </c>
      <c r="L786" s="182">
        <v>0</v>
      </c>
    </row>
    <row r="787" spans="1:24" s="135" customFormat="1" x14ac:dyDescent="0.3">
      <c r="A787" s="135" t="s">
        <v>792</v>
      </c>
      <c r="B787" s="135" t="s">
        <v>3412</v>
      </c>
      <c r="C787" s="135" t="s">
        <v>40</v>
      </c>
      <c r="D787" s="135" t="s">
        <v>3734</v>
      </c>
      <c r="F787" s="135" t="s">
        <v>3918</v>
      </c>
      <c r="G787" s="135" t="s">
        <v>3919</v>
      </c>
      <c r="H787" s="135" t="s">
        <v>652</v>
      </c>
      <c r="I787" s="180">
        <v>1</v>
      </c>
      <c r="J787" s="135" t="s">
        <v>105</v>
      </c>
      <c r="K787" s="135" t="s">
        <v>4508</v>
      </c>
      <c r="L787" s="180">
        <v>1</v>
      </c>
    </row>
    <row r="788" spans="1:24" s="135" customFormat="1" x14ac:dyDescent="0.3">
      <c r="A788" s="135" t="s">
        <v>792</v>
      </c>
      <c r="B788" s="135" t="s">
        <v>3412</v>
      </c>
      <c r="C788" s="135" t="s">
        <v>40</v>
      </c>
      <c r="D788" s="135" t="s">
        <v>4336</v>
      </c>
      <c r="F788" s="135" t="s">
        <v>4406</v>
      </c>
      <c r="G788" s="135" t="s">
        <v>4407</v>
      </c>
      <c r="H788" s="135" t="s">
        <v>190</v>
      </c>
      <c r="I788" s="180">
        <v>1</v>
      </c>
      <c r="J788" s="135" t="s">
        <v>105</v>
      </c>
      <c r="K788" s="135" t="s">
        <v>4508</v>
      </c>
      <c r="L788" s="180">
        <v>1</v>
      </c>
    </row>
    <row r="789" spans="1:24" s="132" customFormat="1" x14ac:dyDescent="0.3">
      <c r="A789" s="132" t="s">
        <v>792</v>
      </c>
      <c r="B789" s="132" t="s">
        <v>3412</v>
      </c>
      <c r="C789" s="132" t="s">
        <v>40</v>
      </c>
      <c r="D789" s="132" t="s">
        <v>2852</v>
      </c>
      <c r="F789" s="132" t="s">
        <v>1464</v>
      </c>
      <c r="G789" s="132" t="s">
        <v>1465</v>
      </c>
      <c r="H789" s="132" t="s">
        <v>1466</v>
      </c>
      <c r="I789" s="182">
        <v>1</v>
      </c>
      <c r="J789" s="132" t="s">
        <v>121</v>
      </c>
      <c r="K789" s="132" t="s">
        <v>4508</v>
      </c>
      <c r="L789" s="182">
        <v>0</v>
      </c>
    </row>
    <row r="790" spans="1:24" s="132" customFormat="1" x14ac:dyDescent="0.3">
      <c r="A790" s="132" t="s">
        <v>792</v>
      </c>
      <c r="B790" s="132" t="s">
        <v>3412</v>
      </c>
      <c r="C790" s="132" t="s">
        <v>40</v>
      </c>
      <c r="D790" s="132" t="s">
        <v>2876</v>
      </c>
      <c r="F790" s="132" t="s">
        <v>1472</v>
      </c>
      <c r="G790" s="132" t="s">
        <v>800</v>
      </c>
      <c r="H790" s="132" t="s">
        <v>1473</v>
      </c>
      <c r="I790" s="182">
        <v>1</v>
      </c>
      <c r="J790" s="132" t="s">
        <v>121</v>
      </c>
      <c r="K790" s="132" t="s">
        <v>4508</v>
      </c>
      <c r="L790" s="182">
        <v>0</v>
      </c>
    </row>
    <row r="791" spans="1:24" s="135" customFormat="1" x14ac:dyDescent="0.3">
      <c r="A791" s="135" t="s">
        <v>792</v>
      </c>
      <c r="B791" s="135" t="s">
        <v>3412</v>
      </c>
      <c r="C791" s="135" t="s">
        <v>40</v>
      </c>
      <c r="D791" s="135" t="s">
        <v>2839</v>
      </c>
      <c r="F791" s="135" t="s">
        <v>3417</v>
      </c>
      <c r="G791" s="135" t="s">
        <v>1460</v>
      </c>
      <c r="H791" s="135" t="s">
        <v>1461</v>
      </c>
      <c r="I791" s="180">
        <v>1</v>
      </c>
      <c r="J791" s="135" t="s">
        <v>105</v>
      </c>
      <c r="K791" s="135" t="s">
        <v>4508</v>
      </c>
      <c r="L791" s="180">
        <v>1</v>
      </c>
    </row>
    <row r="792" spans="1:24" s="6" customFormat="1" x14ac:dyDescent="0.3">
      <c r="A792" s="6" t="s">
        <v>792</v>
      </c>
      <c r="B792" s="6" t="s">
        <v>3412</v>
      </c>
      <c r="C792" s="6" t="s">
        <v>40</v>
      </c>
      <c r="D792" s="6" t="s">
        <v>2907</v>
      </c>
      <c r="F792" s="6" t="s">
        <v>1494</v>
      </c>
      <c r="G792" s="6" t="s">
        <v>189</v>
      </c>
      <c r="H792" s="6" t="s">
        <v>1495</v>
      </c>
      <c r="I792" s="150">
        <v>1</v>
      </c>
      <c r="J792" s="6" t="s">
        <v>105</v>
      </c>
      <c r="K792" s="6" t="s">
        <v>4507</v>
      </c>
      <c r="L792" s="150">
        <v>1</v>
      </c>
    </row>
    <row r="793" spans="1:24" s="6" customFormat="1" x14ac:dyDescent="0.3">
      <c r="A793" s="6" t="s">
        <v>792</v>
      </c>
      <c r="B793" s="6" t="s">
        <v>3412</v>
      </c>
      <c r="C793" s="6" t="s">
        <v>40</v>
      </c>
      <c r="D793" s="6" t="s">
        <v>2962</v>
      </c>
      <c r="F793" s="6" t="s">
        <v>1516</v>
      </c>
      <c r="G793" s="6" t="s">
        <v>467</v>
      </c>
      <c r="H793" s="6" t="s">
        <v>1517</v>
      </c>
      <c r="I793" s="150">
        <v>1</v>
      </c>
      <c r="J793" s="6" t="s">
        <v>105</v>
      </c>
      <c r="K793" s="6" t="s">
        <v>4511</v>
      </c>
      <c r="L793" s="150">
        <v>1</v>
      </c>
    </row>
    <row r="794" spans="1:24" s="138" customFormat="1" x14ac:dyDescent="0.3">
      <c r="A794" s="135" t="s">
        <v>792</v>
      </c>
      <c r="B794" s="135" t="s">
        <v>3412</v>
      </c>
      <c r="C794" s="135" t="s">
        <v>40</v>
      </c>
      <c r="D794" s="135" t="s">
        <v>4074</v>
      </c>
      <c r="E794" s="135"/>
      <c r="F794" s="135" t="s">
        <v>4113</v>
      </c>
      <c r="G794" s="135" t="s">
        <v>4114</v>
      </c>
      <c r="H794" s="135" t="s">
        <v>4115</v>
      </c>
      <c r="I794" s="135">
        <v>1</v>
      </c>
      <c r="J794" s="135" t="s">
        <v>105</v>
      </c>
      <c r="K794" s="135" t="s">
        <v>4508</v>
      </c>
      <c r="L794" s="135">
        <v>1</v>
      </c>
      <c r="W794" s="135"/>
      <c r="X794" s="135"/>
    </row>
    <row r="795" spans="1:24" x14ac:dyDescent="0.3">
      <c r="A795" s="6" t="s">
        <v>792</v>
      </c>
      <c r="B795" s="6" t="s">
        <v>3412</v>
      </c>
      <c r="C795" s="6" t="s">
        <v>40</v>
      </c>
      <c r="D795" s="6" t="s">
        <v>2942</v>
      </c>
      <c r="E795" s="6"/>
      <c r="F795" s="6" t="s">
        <v>1509</v>
      </c>
      <c r="G795" s="6" t="s">
        <v>1283</v>
      </c>
      <c r="H795" s="6" t="s">
        <v>1510</v>
      </c>
      <c r="I795" s="6">
        <v>1</v>
      </c>
      <c r="J795" s="6" t="s">
        <v>105</v>
      </c>
      <c r="K795" s="6" t="s">
        <v>4510</v>
      </c>
      <c r="L795" s="6">
        <v>1</v>
      </c>
      <c r="N795"/>
      <c r="W795" s="6"/>
      <c r="X795" s="6"/>
    </row>
    <row r="796" spans="1:24" s="138" customFormat="1" x14ac:dyDescent="0.3">
      <c r="A796" s="135" t="s">
        <v>792</v>
      </c>
      <c r="B796" s="135" t="s">
        <v>3412</v>
      </c>
      <c r="C796" s="135" t="s">
        <v>40</v>
      </c>
      <c r="D796" s="135" t="s">
        <v>2851</v>
      </c>
      <c r="E796" s="135"/>
      <c r="F796" s="135" t="s">
        <v>3414</v>
      </c>
      <c r="G796" s="135" t="s">
        <v>1462</v>
      </c>
      <c r="H796" s="135" t="s">
        <v>1463</v>
      </c>
      <c r="I796" s="135">
        <v>1</v>
      </c>
      <c r="J796" s="135" t="s">
        <v>105</v>
      </c>
      <c r="K796" s="135" t="s">
        <v>4508</v>
      </c>
      <c r="L796" s="135">
        <v>1</v>
      </c>
      <c r="W796" s="135"/>
      <c r="X796" s="135"/>
    </row>
    <row r="797" spans="1:24" s="123" customFormat="1" x14ac:dyDescent="0.3">
      <c r="A797" s="132" t="s">
        <v>792</v>
      </c>
      <c r="B797" s="132" t="s">
        <v>3412</v>
      </c>
      <c r="C797" s="132" t="s">
        <v>40</v>
      </c>
      <c r="D797" s="132" t="s">
        <v>2836</v>
      </c>
      <c r="E797" s="132"/>
      <c r="F797" s="132" t="s">
        <v>1475</v>
      </c>
      <c r="G797" s="132" t="s">
        <v>1476</v>
      </c>
      <c r="H797" s="132" t="s">
        <v>1477</v>
      </c>
      <c r="I797" s="132">
        <v>1</v>
      </c>
      <c r="J797" s="132" t="s">
        <v>121</v>
      </c>
      <c r="K797" s="132" t="s">
        <v>4508</v>
      </c>
      <c r="L797" s="132">
        <v>0</v>
      </c>
      <c r="W797" s="132"/>
      <c r="X797" s="132"/>
    </row>
    <row r="798" spans="1:24" s="138" customFormat="1" x14ac:dyDescent="0.3">
      <c r="A798" s="135" t="s">
        <v>792</v>
      </c>
      <c r="B798" s="135" t="s">
        <v>3412</v>
      </c>
      <c r="C798" s="135" t="s">
        <v>40</v>
      </c>
      <c r="D798" s="135" t="s">
        <v>2837</v>
      </c>
      <c r="E798" s="135"/>
      <c r="F798" s="135" t="s">
        <v>1501</v>
      </c>
      <c r="G798" s="135" t="s">
        <v>1502</v>
      </c>
      <c r="H798" s="135" t="s">
        <v>1503</v>
      </c>
      <c r="I798" s="135">
        <v>1</v>
      </c>
      <c r="J798" s="135" t="s">
        <v>105</v>
      </c>
      <c r="K798" s="135" t="s">
        <v>4508</v>
      </c>
      <c r="L798" s="135">
        <v>1</v>
      </c>
      <c r="W798" s="135"/>
      <c r="X798" s="135"/>
    </row>
    <row r="799" spans="1:24" s="138" customFormat="1" x14ac:dyDescent="0.3">
      <c r="A799" s="135" t="s">
        <v>792</v>
      </c>
      <c r="B799" s="135" t="s">
        <v>3412</v>
      </c>
      <c r="C799" s="135" t="s">
        <v>40</v>
      </c>
      <c r="D799" s="135" t="s">
        <v>2907</v>
      </c>
      <c r="E799" s="135"/>
      <c r="F799" s="135" t="s">
        <v>1488</v>
      </c>
      <c r="G799" s="135" t="s">
        <v>1489</v>
      </c>
      <c r="H799" s="135" t="s">
        <v>1490</v>
      </c>
      <c r="I799" s="135">
        <v>1</v>
      </c>
      <c r="J799" s="135" t="s">
        <v>105</v>
      </c>
      <c r="K799" s="135" t="s">
        <v>4508</v>
      </c>
      <c r="L799" s="135">
        <v>1</v>
      </c>
      <c r="W799" s="135"/>
      <c r="X799" s="135"/>
    </row>
    <row r="800" spans="1:24" s="138" customFormat="1" x14ac:dyDescent="0.3">
      <c r="A800" s="135" t="s">
        <v>792</v>
      </c>
      <c r="B800" s="135" t="s">
        <v>3412</v>
      </c>
      <c r="C800" s="135" t="s">
        <v>40</v>
      </c>
      <c r="D800" s="135" t="s">
        <v>3927</v>
      </c>
      <c r="E800" s="135"/>
      <c r="F800" s="135" t="s">
        <v>4111</v>
      </c>
      <c r="G800" s="135" t="s">
        <v>4112</v>
      </c>
      <c r="H800" s="135" t="s">
        <v>2277</v>
      </c>
      <c r="I800" s="135">
        <v>1</v>
      </c>
      <c r="J800" s="135" t="s">
        <v>105</v>
      </c>
      <c r="K800" s="135" t="s">
        <v>4508</v>
      </c>
      <c r="L800" s="135">
        <v>1</v>
      </c>
      <c r="W800" s="135"/>
      <c r="X800" s="135"/>
    </row>
    <row r="801" spans="1:24" s="138" customFormat="1" x14ac:dyDescent="0.3">
      <c r="A801" s="135" t="s">
        <v>792</v>
      </c>
      <c r="B801" s="135" t="s">
        <v>3412</v>
      </c>
      <c r="C801" s="135" t="s">
        <v>40</v>
      </c>
      <c r="D801" s="135" t="s">
        <v>4074</v>
      </c>
      <c r="E801" s="135"/>
      <c r="F801" s="135" t="s">
        <v>4256</v>
      </c>
      <c r="G801" s="135" t="s">
        <v>4257</v>
      </c>
      <c r="H801" s="135" t="s">
        <v>4258</v>
      </c>
      <c r="I801" s="135">
        <v>1</v>
      </c>
      <c r="J801" s="135" t="s">
        <v>105</v>
      </c>
      <c r="K801" s="135" t="s">
        <v>4508</v>
      </c>
      <c r="L801" s="135">
        <v>1</v>
      </c>
      <c r="W801" s="135"/>
      <c r="X801" s="135"/>
    </row>
    <row r="802" spans="1:24" s="138" customFormat="1" x14ac:dyDescent="0.3">
      <c r="A802" s="135" t="s">
        <v>792</v>
      </c>
      <c r="B802" s="135" t="s">
        <v>3412</v>
      </c>
      <c r="C802" s="135" t="s">
        <v>40</v>
      </c>
      <c r="D802" s="135" t="s">
        <v>2852</v>
      </c>
      <c r="E802" s="135"/>
      <c r="F802" s="135" t="s">
        <v>1505</v>
      </c>
      <c r="G802" s="135" t="s">
        <v>1506</v>
      </c>
      <c r="H802" s="135" t="s">
        <v>191</v>
      </c>
      <c r="I802" s="135">
        <v>1</v>
      </c>
      <c r="J802" s="135" t="s">
        <v>105</v>
      </c>
      <c r="K802" s="135" t="s">
        <v>4508</v>
      </c>
      <c r="L802" s="135">
        <v>1</v>
      </c>
      <c r="W802" s="135"/>
      <c r="X802" s="135"/>
    </row>
    <row r="803" spans="1:24" s="138" customFormat="1" x14ac:dyDescent="0.3">
      <c r="A803" s="135" t="s">
        <v>792</v>
      </c>
      <c r="B803" s="135" t="s">
        <v>3412</v>
      </c>
      <c r="C803" s="135" t="s">
        <v>40</v>
      </c>
      <c r="D803" s="135" t="s">
        <v>2876</v>
      </c>
      <c r="E803" s="135"/>
      <c r="F803" s="135" t="s">
        <v>1478</v>
      </c>
      <c r="G803" s="135" t="s">
        <v>1479</v>
      </c>
      <c r="H803" s="135" t="s">
        <v>1480</v>
      </c>
      <c r="I803" s="135">
        <v>1</v>
      </c>
      <c r="J803" s="135" t="s">
        <v>105</v>
      </c>
      <c r="K803" s="135" t="s">
        <v>4508</v>
      </c>
      <c r="L803" s="135">
        <v>1</v>
      </c>
      <c r="W803" s="135"/>
      <c r="X803" s="135"/>
    </row>
    <row r="804" spans="1:24" s="138" customFormat="1" x14ac:dyDescent="0.3">
      <c r="A804" s="135" t="s">
        <v>792</v>
      </c>
      <c r="B804" s="135" t="s">
        <v>3412</v>
      </c>
      <c r="C804" s="135" t="s">
        <v>40</v>
      </c>
      <c r="D804" s="135" t="s">
        <v>2854</v>
      </c>
      <c r="E804" s="135"/>
      <c r="F804" s="135" t="s">
        <v>3413</v>
      </c>
      <c r="G804" s="135" t="s">
        <v>1518</v>
      </c>
      <c r="H804" s="135" t="s">
        <v>358</v>
      </c>
      <c r="I804" s="135">
        <v>1</v>
      </c>
      <c r="J804" s="135" t="s">
        <v>105</v>
      </c>
      <c r="K804" s="135" t="s">
        <v>4508</v>
      </c>
      <c r="L804" s="135">
        <v>1</v>
      </c>
      <c r="W804" s="135"/>
      <c r="X804" s="135"/>
    </row>
    <row r="805" spans="1:24" x14ac:dyDescent="0.3">
      <c r="A805" s="6" t="s">
        <v>792</v>
      </c>
      <c r="B805" s="6" t="s">
        <v>3412</v>
      </c>
      <c r="C805" s="6" t="s">
        <v>40</v>
      </c>
      <c r="D805" s="6" t="s">
        <v>2974</v>
      </c>
      <c r="E805" s="6"/>
      <c r="F805" s="6" t="s">
        <v>1507</v>
      </c>
      <c r="G805" s="6" t="s">
        <v>191</v>
      </c>
      <c r="H805" s="6" t="s">
        <v>1508</v>
      </c>
      <c r="I805" s="6">
        <v>1</v>
      </c>
      <c r="J805" s="6" t="s">
        <v>105</v>
      </c>
      <c r="K805" s="6" t="s">
        <v>4507</v>
      </c>
      <c r="L805" s="6">
        <v>1</v>
      </c>
      <c r="N805"/>
      <c r="W805" s="6"/>
      <c r="X805" s="6"/>
    </row>
    <row r="806" spans="1:24" s="138" customFormat="1" x14ac:dyDescent="0.3">
      <c r="A806" s="135" t="s">
        <v>792</v>
      </c>
      <c r="B806" s="135" t="s">
        <v>3412</v>
      </c>
      <c r="C806" s="135" t="s">
        <v>40</v>
      </c>
      <c r="D806" s="135" t="s">
        <v>2942</v>
      </c>
      <c r="E806" s="135"/>
      <c r="F806" s="135" t="s">
        <v>1513</v>
      </c>
      <c r="G806" s="135" t="s">
        <v>1514</v>
      </c>
      <c r="H806" s="135" t="s">
        <v>1515</v>
      </c>
      <c r="I806" s="135">
        <v>1</v>
      </c>
      <c r="J806" s="135" t="s">
        <v>105</v>
      </c>
      <c r="K806" s="135" t="s">
        <v>4508</v>
      </c>
      <c r="L806" s="135">
        <v>1</v>
      </c>
      <c r="W806" s="135"/>
      <c r="X806" s="135"/>
    </row>
    <row r="807" spans="1:24" s="123" customFormat="1" x14ac:dyDescent="0.3">
      <c r="A807" s="132" t="s">
        <v>792</v>
      </c>
      <c r="B807" s="132" t="s">
        <v>3412</v>
      </c>
      <c r="C807" s="132" t="s">
        <v>40</v>
      </c>
      <c r="D807" s="132" t="s">
        <v>4336</v>
      </c>
      <c r="E807" s="132"/>
      <c r="F807" s="132" t="s">
        <v>4408</v>
      </c>
      <c r="G807" s="132" t="s">
        <v>4409</v>
      </c>
      <c r="H807" s="132" t="s">
        <v>4410</v>
      </c>
      <c r="I807" s="132">
        <v>1</v>
      </c>
      <c r="J807" s="132" t="s">
        <v>121</v>
      </c>
      <c r="K807" s="132" t="s">
        <v>4508</v>
      </c>
      <c r="L807" s="132">
        <v>0</v>
      </c>
      <c r="W807" s="132"/>
      <c r="X807" s="132"/>
    </row>
    <row r="808" spans="1:24" s="138" customFormat="1" x14ac:dyDescent="0.3">
      <c r="A808" s="135" t="s">
        <v>792</v>
      </c>
      <c r="B808" s="135" t="s">
        <v>3412</v>
      </c>
      <c r="C808" s="135" t="s">
        <v>40</v>
      </c>
      <c r="D808" s="135" t="s">
        <v>2942</v>
      </c>
      <c r="E808" s="135"/>
      <c r="F808" s="135" t="s">
        <v>1457</v>
      </c>
      <c r="G808" s="135" t="s">
        <v>1458</v>
      </c>
      <c r="H808" s="135" t="s">
        <v>1459</v>
      </c>
      <c r="I808" s="135">
        <v>1</v>
      </c>
      <c r="J808" s="135" t="s">
        <v>105</v>
      </c>
      <c r="K808" s="135" t="s">
        <v>4508</v>
      </c>
      <c r="L808" s="135">
        <v>1</v>
      </c>
      <c r="W808" s="135"/>
      <c r="X808" s="135"/>
    </row>
    <row r="809" spans="1:24" s="123" customFormat="1" x14ac:dyDescent="0.3">
      <c r="A809" s="132" t="s">
        <v>792</v>
      </c>
      <c r="B809" s="132" t="s">
        <v>3412</v>
      </c>
      <c r="C809" s="132" t="s">
        <v>40</v>
      </c>
      <c r="D809" s="132" t="s">
        <v>2852</v>
      </c>
      <c r="E809" s="132"/>
      <c r="F809" s="132" t="s">
        <v>1499</v>
      </c>
      <c r="G809" s="132" t="s">
        <v>1500</v>
      </c>
      <c r="H809" s="132" t="s">
        <v>135</v>
      </c>
      <c r="I809" s="132">
        <v>1</v>
      </c>
      <c r="J809" s="132" t="s">
        <v>121</v>
      </c>
      <c r="K809" s="132" t="s">
        <v>4508</v>
      </c>
      <c r="L809" s="132">
        <v>0</v>
      </c>
      <c r="W809" s="132"/>
      <c r="X809" s="132"/>
    </row>
    <row r="810" spans="1:24" s="123" customFormat="1" x14ac:dyDescent="0.3">
      <c r="A810" s="132" t="s">
        <v>792</v>
      </c>
      <c r="B810" s="132" t="s">
        <v>3412</v>
      </c>
      <c r="C810" s="132" t="s">
        <v>40</v>
      </c>
      <c r="D810" s="132" t="s">
        <v>3927</v>
      </c>
      <c r="E810" s="132"/>
      <c r="F810" s="132" t="s">
        <v>4003</v>
      </c>
      <c r="G810" s="132" t="s">
        <v>4004</v>
      </c>
      <c r="H810" s="132" t="s">
        <v>4005</v>
      </c>
      <c r="I810" s="132">
        <v>1</v>
      </c>
      <c r="J810" s="132" t="s">
        <v>121</v>
      </c>
      <c r="K810" s="132" t="s">
        <v>4508</v>
      </c>
      <c r="L810" s="132">
        <v>0</v>
      </c>
      <c r="W810" s="132"/>
      <c r="X810" s="132"/>
    </row>
    <row r="811" spans="1:24" s="6" customFormat="1" x14ac:dyDescent="0.3">
      <c r="A811" s="8" t="s">
        <v>2562</v>
      </c>
      <c r="B811" s="61"/>
      <c r="C811" s="8"/>
      <c r="D811" s="8"/>
      <c r="F811" s="8"/>
      <c r="G811" s="8"/>
      <c r="H811" s="8"/>
      <c r="I811" s="29">
        <f>SUM(I786:I810)</f>
        <v>25</v>
      </c>
      <c r="J811" s="8"/>
      <c r="K811" s="8"/>
      <c r="L811" s="29">
        <f>SUM(L786:L810)</f>
        <v>18</v>
      </c>
      <c r="M811" s="62">
        <f>(L811/I811)</f>
        <v>0.72</v>
      </c>
    </row>
    <row r="812" spans="1:24" s="6" customFormat="1" x14ac:dyDescent="0.3">
      <c r="A812" s="8"/>
      <c r="B812" s="61"/>
      <c r="C812" s="8"/>
      <c r="D812" s="8"/>
      <c r="F812" s="8"/>
      <c r="G812" s="8"/>
      <c r="H812" s="8"/>
      <c r="I812" s="29"/>
      <c r="J812" s="8"/>
      <c r="K812" s="8"/>
      <c r="L812" s="29"/>
      <c r="M812" s="62"/>
    </row>
    <row r="813" spans="1:24" x14ac:dyDescent="0.3">
      <c r="A813" s="6" t="s">
        <v>792</v>
      </c>
      <c r="B813" s="6" t="s">
        <v>3412</v>
      </c>
      <c r="C813" s="6" t="s">
        <v>42</v>
      </c>
      <c r="D813" s="6" t="s">
        <v>3019</v>
      </c>
      <c r="E813" s="6"/>
      <c r="F813" s="6" t="s">
        <v>3427</v>
      </c>
      <c r="G813" s="6" t="s">
        <v>1542</v>
      </c>
      <c r="H813" s="6" t="s">
        <v>1543</v>
      </c>
      <c r="I813" s="6">
        <v>1</v>
      </c>
      <c r="J813" s="6" t="s">
        <v>105</v>
      </c>
      <c r="K813" s="6" t="s">
        <v>4510</v>
      </c>
      <c r="L813" s="6">
        <v>1</v>
      </c>
      <c r="N813"/>
      <c r="W813" s="6"/>
      <c r="X813" s="6"/>
    </row>
    <row r="814" spans="1:24" s="138" customFormat="1" x14ac:dyDescent="0.3">
      <c r="A814" s="135" t="s">
        <v>792</v>
      </c>
      <c r="B814" s="135" t="s">
        <v>3412</v>
      </c>
      <c r="C814" s="135" t="s">
        <v>42</v>
      </c>
      <c r="D814" s="135" t="s">
        <v>2907</v>
      </c>
      <c r="E814" s="135"/>
      <c r="F814" s="135" t="s">
        <v>1538</v>
      </c>
      <c r="G814" s="135" t="s">
        <v>1539</v>
      </c>
      <c r="H814" s="135" t="s">
        <v>191</v>
      </c>
      <c r="I814" s="135">
        <v>1</v>
      </c>
      <c r="J814" s="135" t="s">
        <v>105</v>
      </c>
      <c r="K814" s="135" t="s">
        <v>4508</v>
      </c>
      <c r="L814" s="135">
        <v>1</v>
      </c>
      <c r="W814" s="135"/>
      <c r="X814" s="135"/>
    </row>
    <row r="815" spans="1:24" s="138" customFormat="1" x14ac:dyDescent="0.3">
      <c r="A815" s="135" t="s">
        <v>792</v>
      </c>
      <c r="B815" s="135" t="s">
        <v>3412</v>
      </c>
      <c r="C815" s="135" t="s">
        <v>42</v>
      </c>
      <c r="D815" s="135" t="s">
        <v>2851</v>
      </c>
      <c r="E815" s="135"/>
      <c r="F815" s="135" t="s">
        <v>1529</v>
      </c>
      <c r="G815" s="135" t="s">
        <v>1433</v>
      </c>
      <c r="H815" s="135" t="s">
        <v>334</v>
      </c>
      <c r="I815" s="135">
        <v>1</v>
      </c>
      <c r="J815" s="135" t="s">
        <v>105</v>
      </c>
      <c r="K815" s="135" t="s">
        <v>4508</v>
      </c>
      <c r="L815" s="135">
        <v>1</v>
      </c>
      <c r="W815" s="135"/>
      <c r="X815" s="135"/>
    </row>
    <row r="816" spans="1:24" x14ac:dyDescent="0.3">
      <c r="A816" s="6" t="s">
        <v>792</v>
      </c>
      <c r="B816" s="6" t="s">
        <v>3412</v>
      </c>
      <c r="C816" s="6" t="s">
        <v>42</v>
      </c>
      <c r="D816" s="6" t="s">
        <v>3019</v>
      </c>
      <c r="E816" s="6"/>
      <c r="F816" s="6" t="s">
        <v>3425</v>
      </c>
      <c r="G816" s="6" t="s">
        <v>545</v>
      </c>
      <c r="H816" s="6" t="s">
        <v>1240</v>
      </c>
      <c r="I816" s="6">
        <v>1</v>
      </c>
      <c r="J816" s="6" t="s">
        <v>105</v>
      </c>
      <c r="K816" s="6" t="s">
        <v>4507</v>
      </c>
      <c r="L816" s="6">
        <v>1</v>
      </c>
      <c r="N816"/>
      <c r="W816" s="6"/>
      <c r="X816" s="6"/>
    </row>
    <row r="817" spans="1:24" s="138" customFormat="1" x14ac:dyDescent="0.3">
      <c r="A817" s="135" t="s">
        <v>792</v>
      </c>
      <c r="B817" s="135" t="s">
        <v>3412</v>
      </c>
      <c r="C817" s="135" t="s">
        <v>42</v>
      </c>
      <c r="D817" s="135" t="s">
        <v>3093</v>
      </c>
      <c r="E817" s="135"/>
      <c r="F817" s="135" t="s">
        <v>3430</v>
      </c>
      <c r="G817" s="135" t="s">
        <v>1535</v>
      </c>
      <c r="H817" s="135" t="s">
        <v>228</v>
      </c>
      <c r="I817" s="135">
        <v>1</v>
      </c>
      <c r="J817" s="135" t="s">
        <v>105</v>
      </c>
      <c r="K817" s="135" t="s">
        <v>4508</v>
      </c>
      <c r="L817" s="135">
        <v>1</v>
      </c>
      <c r="W817" s="135"/>
      <c r="X817" s="135"/>
    </row>
    <row r="818" spans="1:24" s="123" customFormat="1" x14ac:dyDescent="0.3">
      <c r="A818" s="132" t="s">
        <v>792</v>
      </c>
      <c r="B818" s="132" t="s">
        <v>3412</v>
      </c>
      <c r="C818" s="132" t="s">
        <v>42</v>
      </c>
      <c r="D818" s="132" t="s">
        <v>4074</v>
      </c>
      <c r="E818" s="132"/>
      <c r="F818" s="132" t="s">
        <v>4116</v>
      </c>
      <c r="G818" s="132" t="s">
        <v>4117</v>
      </c>
      <c r="H818" s="132" t="s">
        <v>4118</v>
      </c>
      <c r="I818" s="132">
        <v>1</v>
      </c>
      <c r="J818" s="132" t="s">
        <v>121</v>
      </c>
      <c r="K818" s="132" t="s">
        <v>4508</v>
      </c>
      <c r="L818" s="132">
        <v>0</v>
      </c>
      <c r="W818" s="132"/>
      <c r="X818" s="132"/>
    </row>
    <row r="819" spans="1:24" x14ac:dyDescent="0.3">
      <c r="A819" s="6" t="s">
        <v>792</v>
      </c>
      <c r="B819" s="6" t="s">
        <v>3412</v>
      </c>
      <c r="C819" s="6" t="s">
        <v>42</v>
      </c>
      <c r="D819" s="6" t="s">
        <v>2907</v>
      </c>
      <c r="E819" s="6"/>
      <c r="F819" s="6" t="s">
        <v>1531</v>
      </c>
      <c r="G819" s="6" t="s">
        <v>1532</v>
      </c>
      <c r="H819" s="6" t="s">
        <v>894</v>
      </c>
      <c r="I819" s="6">
        <v>1</v>
      </c>
      <c r="J819" s="6" t="s">
        <v>105</v>
      </c>
      <c r="K819" s="6" t="s">
        <v>4510</v>
      </c>
      <c r="L819" s="6">
        <v>1</v>
      </c>
      <c r="N819"/>
      <c r="W819" s="6"/>
      <c r="X819" s="6"/>
    </row>
    <row r="820" spans="1:24" x14ac:dyDescent="0.3">
      <c r="A820" s="6" t="s">
        <v>792</v>
      </c>
      <c r="B820" s="6" t="s">
        <v>3412</v>
      </c>
      <c r="C820" s="6" t="s">
        <v>42</v>
      </c>
      <c r="D820" s="6" t="s">
        <v>2851</v>
      </c>
      <c r="E820" s="6"/>
      <c r="F820" s="6" t="s">
        <v>1540</v>
      </c>
      <c r="G820" s="6" t="s">
        <v>1541</v>
      </c>
      <c r="H820" s="6" t="s">
        <v>915</v>
      </c>
      <c r="I820" s="6">
        <v>1</v>
      </c>
      <c r="J820" s="6" t="s">
        <v>105</v>
      </c>
      <c r="K820" s="6" t="s">
        <v>4510</v>
      </c>
      <c r="L820" s="6">
        <v>1</v>
      </c>
      <c r="N820"/>
      <c r="W820" s="6"/>
      <c r="X820" s="6"/>
    </row>
    <row r="821" spans="1:24" s="138" customFormat="1" x14ac:dyDescent="0.3">
      <c r="A821" s="135" t="s">
        <v>792</v>
      </c>
      <c r="B821" s="135" t="s">
        <v>3412</v>
      </c>
      <c r="C821" s="135" t="s">
        <v>42</v>
      </c>
      <c r="D821" s="135" t="s">
        <v>2851</v>
      </c>
      <c r="E821" s="135"/>
      <c r="F821" s="135" t="s">
        <v>1544</v>
      </c>
      <c r="G821" s="135" t="s">
        <v>1545</v>
      </c>
      <c r="H821" s="135" t="s">
        <v>184</v>
      </c>
      <c r="I821" s="135">
        <v>1</v>
      </c>
      <c r="J821" s="135" t="s">
        <v>105</v>
      </c>
      <c r="K821" s="135" t="s">
        <v>4508</v>
      </c>
      <c r="L821" s="135">
        <v>1</v>
      </c>
      <c r="W821" s="135"/>
      <c r="X821" s="135"/>
    </row>
    <row r="822" spans="1:24" s="138" customFormat="1" x14ac:dyDescent="0.3">
      <c r="A822" s="135" t="s">
        <v>792</v>
      </c>
      <c r="B822" s="135" t="s">
        <v>3412</v>
      </c>
      <c r="C822" s="135" t="s">
        <v>42</v>
      </c>
      <c r="D822" s="135" t="s">
        <v>2907</v>
      </c>
      <c r="E822" s="135"/>
      <c r="F822" s="135" t="s">
        <v>1521</v>
      </c>
      <c r="G822" s="135" t="s">
        <v>1522</v>
      </c>
      <c r="H822" s="135" t="s">
        <v>1523</v>
      </c>
      <c r="I822" s="135">
        <v>1</v>
      </c>
      <c r="J822" s="135" t="s">
        <v>105</v>
      </c>
      <c r="K822" s="135" t="s">
        <v>4508</v>
      </c>
      <c r="L822" s="135">
        <v>1</v>
      </c>
      <c r="W822" s="135"/>
      <c r="X822" s="135"/>
    </row>
    <row r="823" spans="1:24" s="123" customFormat="1" x14ac:dyDescent="0.3">
      <c r="A823" s="132" t="s">
        <v>792</v>
      </c>
      <c r="B823" s="132" t="s">
        <v>3412</v>
      </c>
      <c r="C823" s="132" t="s">
        <v>42</v>
      </c>
      <c r="D823" s="132" t="s">
        <v>4074</v>
      </c>
      <c r="E823" s="132"/>
      <c r="F823" s="132" t="s">
        <v>4119</v>
      </c>
      <c r="G823" s="132" t="s">
        <v>4120</v>
      </c>
      <c r="H823" s="132" t="s">
        <v>4121</v>
      </c>
      <c r="I823" s="132">
        <v>1</v>
      </c>
      <c r="J823" s="132" t="s">
        <v>121</v>
      </c>
      <c r="K823" s="132" t="s">
        <v>4508</v>
      </c>
      <c r="L823" s="132">
        <v>0</v>
      </c>
      <c r="W823" s="132"/>
      <c r="X823" s="132"/>
    </row>
    <row r="824" spans="1:24" x14ac:dyDescent="0.3">
      <c r="A824" s="6" t="s">
        <v>792</v>
      </c>
      <c r="B824" s="6" t="s">
        <v>3412</v>
      </c>
      <c r="C824" s="6" t="s">
        <v>42</v>
      </c>
      <c r="D824" s="6" t="s">
        <v>3019</v>
      </c>
      <c r="E824" s="6"/>
      <c r="F824" s="6" t="s">
        <v>3422</v>
      </c>
      <c r="G824" s="6" t="s">
        <v>1546</v>
      </c>
      <c r="H824" s="6" t="s">
        <v>1547</v>
      </c>
      <c r="I824" s="6">
        <v>1</v>
      </c>
      <c r="J824" s="6" t="s">
        <v>105</v>
      </c>
      <c r="K824" s="6" t="s">
        <v>4512</v>
      </c>
      <c r="L824" s="6">
        <v>1</v>
      </c>
      <c r="N824"/>
      <c r="W824" s="6"/>
      <c r="X824" s="6"/>
    </row>
    <row r="825" spans="1:24" x14ac:dyDescent="0.3">
      <c r="A825" s="6" t="s">
        <v>792</v>
      </c>
      <c r="B825" s="6" t="s">
        <v>3412</v>
      </c>
      <c r="C825" s="6" t="s">
        <v>42</v>
      </c>
      <c r="D825" s="6" t="s">
        <v>3019</v>
      </c>
      <c r="E825" s="6"/>
      <c r="F825" s="6" t="s">
        <v>3423</v>
      </c>
      <c r="G825" s="6" t="s">
        <v>1524</v>
      </c>
      <c r="H825" s="6" t="s">
        <v>933</v>
      </c>
      <c r="I825" s="6">
        <v>1</v>
      </c>
      <c r="J825" s="6" t="s">
        <v>105</v>
      </c>
      <c r="K825" s="6" t="s">
        <v>4510</v>
      </c>
      <c r="L825" s="6">
        <v>1</v>
      </c>
      <c r="N825"/>
      <c r="W825" s="6"/>
      <c r="X825" s="6"/>
    </row>
    <row r="826" spans="1:24" x14ac:dyDescent="0.3">
      <c r="A826" s="6" t="s">
        <v>792</v>
      </c>
      <c r="B826" s="6" t="s">
        <v>3412</v>
      </c>
      <c r="C826" s="6" t="s">
        <v>42</v>
      </c>
      <c r="D826" s="6" t="s">
        <v>3093</v>
      </c>
      <c r="E826" s="6"/>
      <c r="F826" s="6" t="s">
        <v>3428</v>
      </c>
      <c r="G826" s="6" t="s">
        <v>1536</v>
      </c>
      <c r="H826" s="6" t="s">
        <v>529</v>
      </c>
      <c r="I826" s="6">
        <v>1</v>
      </c>
      <c r="J826" s="6" t="s">
        <v>105</v>
      </c>
      <c r="K826" s="6" t="s">
        <v>4510</v>
      </c>
      <c r="L826" s="6">
        <v>1</v>
      </c>
      <c r="N826"/>
      <c r="W826" s="6"/>
      <c r="X826" s="6"/>
    </row>
    <row r="827" spans="1:24" s="138" customFormat="1" x14ac:dyDescent="0.3">
      <c r="A827" s="135" t="s">
        <v>792</v>
      </c>
      <c r="B827" s="135" t="s">
        <v>3412</v>
      </c>
      <c r="C827" s="135" t="s">
        <v>42</v>
      </c>
      <c r="D827" s="135" t="s">
        <v>2907</v>
      </c>
      <c r="E827" s="135"/>
      <c r="F827" s="135" t="s">
        <v>1525</v>
      </c>
      <c r="G827" s="135" t="s">
        <v>426</v>
      </c>
      <c r="H827" s="135" t="s">
        <v>1526</v>
      </c>
      <c r="I827" s="135">
        <v>1</v>
      </c>
      <c r="J827" s="135" t="s">
        <v>105</v>
      </c>
      <c r="K827" s="135" t="s">
        <v>4508</v>
      </c>
      <c r="L827" s="135">
        <v>1</v>
      </c>
      <c r="W827" s="135"/>
      <c r="X827" s="135"/>
    </row>
    <row r="828" spans="1:24" s="138" customFormat="1" x14ac:dyDescent="0.3">
      <c r="A828" s="135" t="s">
        <v>792</v>
      </c>
      <c r="B828" s="135" t="s">
        <v>3412</v>
      </c>
      <c r="C828" s="135" t="s">
        <v>42</v>
      </c>
      <c r="D828" s="135" t="s">
        <v>2856</v>
      </c>
      <c r="E828" s="135"/>
      <c r="F828" s="135" t="s">
        <v>1552</v>
      </c>
      <c r="G828" s="135" t="s">
        <v>1553</v>
      </c>
      <c r="H828" s="135" t="s">
        <v>1554</v>
      </c>
      <c r="I828" s="135">
        <v>1</v>
      </c>
      <c r="J828" s="135" t="s">
        <v>105</v>
      </c>
      <c r="K828" s="135" t="s">
        <v>4508</v>
      </c>
      <c r="L828" s="135">
        <v>1</v>
      </c>
      <c r="W828" s="135"/>
      <c r="X828" s="135"/>
    </row>
    <row r="829" spans="1:24" x14ac:dyDescent="0.3">
      <c r="A829" s="6" t="s">
        <v>792</v>
      </c>
      <c r="B829" s="6" t="s">
        <v>3412</v>
      </c>
      <c r="C829" s="6" t="s">
        <v>42</v>
      </c>
      <c r="D829" s="6" t="s">
        <v>3019</v>
      </c>
      <c r="E829" s="6"/>
      <c r="F829" s="6" t="s">
        <v>3424</v>
      </c>
      <c r="G829" s="6" t="s">
        <v>1530</v>
      </c>
      <c r="H829" s="6" t="s">
        <v>123</v>
      </c>
      <c r="I829" s="6">
        <v>1</v>
      </c>
      <c r="J829" s="6" t="s">
        <v>105</v>
      </c>
      <c r="K829" s="6" t="s">
        <v>4510</v>
      </c>
      <c r="L829" s="6">
        <v>1</v>
      </c>
      <c r="N829"/>
      <c r="W829" s="6"/>
      <c r="X829" s="6"/>
    </row>
    <row r="830" spans="1:24" s="123" customFormat="1" x14ac:dyDescent="0.3">
      <c r="A830" s="132" t="s">
        <v>792</v>
      </c>
      <c r="B830" s="132" t="s">
        <v>3412</v>
      </c>
      <c r="C830" s="132" t="s">
        <v>42</v>
      </c>
      <c r="D830" s="132" t="s">
        <v>2856</v>
      </c>
      <c r="E830" s="132"/>
      <c r="F830" s="132" t="s">
        <v>1548</v>
      </c>
      <c r="G830" s="132" t="s">
        <v>1549</v>
      </c>
      <c r="H830" s="132" t="s">
        <v>551</v>
      </c>
      <c r="I830" s="132">
        <v>1</v>
      </c>
      <c r="J830" s="132" t="s">
        <v>121</v>
      </c>
      <c r="K830" s="132" t="s">
        <v>4508</v>
      </c>
      <c r="L830" s="132">
        <v>0</v>
      </c>
      <c r="W830" s="132"/>
      <c r="X830" s="132"/>
    </row>
    <row r="831" spans="1:24" x14ac:dyDescent="0.3">
      <c r="A831" s="6" t="s">
        <v>792</v>
      </c>
      <c r="B831" s="6" t="s">
        <v>3412</v>
      </c>
      <c r="C831" s="6" t="s">
        <v>42</v>
      </c>
      <c r="D831" s="6" t="s">
        <v>3093</v>
      </c>
      <c r="E831" s="6"/>
      <c r="F831" s="6" t="s">
        <v>3429</v>
      </c>
      <c r="G831" s="6" t="s">
        <v>885</v>
      </c>
      <c r="H831" s="6" t="s">
        <v>791</v>
      </c>
      <c r="I831" s="6">
        <v>1</v>
      </c>
      <c r="J831" s="6" t="s">
        <v>105</v>
      </c>
      <c r="K831" s="6" t="s">
        <v>4510</v>
      </c>
      <c r="L831" s="6">
        <v>1</v>
      </c>
      <c r="N831"/>
      <c r="W831" s="6"/>
      <c r="X831" s="6"/>
    </row>
    <row r="832" spans="1:24" s="138" customFormat="1" x14ac:dyDescent="0.3">
      <c r="A832" s="135" t="s">
        <v>792</v>
      </c>
      <c r="B832" s="135" t="s">
        <v>3412</v>
      </c>
      <c r="C832" s="135" t="s">
        <v>42</v>
      </c>
      <c r="D832" s="135" t="s">
        <v>3093</v>
      </c>
      <c r="E832" s="135"/>
      <c r="F832" s="135" t="s">
        <v>3431</v>
      </c>
      <c r="G832" s="135" t="s">
        <v>1533</v>
      </c>
      <c r="H832" s="135" t="s">
        <v>1534</v>
      </c>
      <c r="I832" s="135">
        <v>1</v>
      </c>
      <c r="J832" s="135" t="s">
        <v>105</v>
      </c>
      <c r="K832" s="135" t="s">
        <v>4508</v>
      </c>
      <c r="L832" s="135">
        <v>1</v>
      </c>
      <c r="W832" s="135"/>
      <c r="X832" s="135"/>
    </row>
    <row r="833" spans="1:26" s="138" customFormat="1" x14ac:dyDescent="0.3">
      <c r="A833" s="135" t="s">
        <v>792</v>
      </c>
      <c r="B833" s="135" t="s">
        <v>3412</v>
      </c>
      <c r="C833" s="135" t="s">
        <v>42</v>
      </c>
      <c r="D833" s="135" t="s">
        <v>2856</v>
      </c>
      <c r="E833" s="135"/>
      <c r="F833" s="135" t="s">
        <v>1555</v>
      </c>
      <c r="G833" s="135" t="s">
        <v>1556</v>
      </c>
      <c r="H833" s="135" t="s">
        <v>325</v>
      </c>
      <c r="I833" s="135">
        <v>1</v>
      </c>
      <c r="J833" s="135" t="s">
        <v>105</v>
      </c>
      <c r="K833" s="135" t="s">
        <v>4508</v>
      </c>
      <c r="L833" s="135">
        <v>1</v>
      </c>
      <c r="W833" s="135"/>
      <c r="X833" s="135"/>
    </row>
    <row r="834" spans="1:26" s="123" customFormat="1" x14ac:dyDescent="0.3">
      <c r="A834" s="132" t="s">
        <v>792</v>
      </c>
      <c r="B834" s="132" t="s">
        <v>3412</v>
      </c>
      <c r="C834" s="132" t="s">
        <v>42</v>
      </c>
      <c r="D834" s="132" t="s">
        <v>2856</v>
      </c>
      <c r="E834" s="132"/>
      <c r="F834" s="132" t="s">
        <v>1550</v>
      </c>
      <c r="G834" s="132" t="s">
        <v>1551</v>
      </c>
      <c r="H834" s="132" t="s">
        <v>383</v>
      </c>
      <c r="I834" s="132">
        <v>1</v>
      </c>
      <c r="J834" s="132" t="s">
        <v>121</v>
      </c>
      <c r="K834" s="132" t="s">
        <v>4508</v>
      </c>
      <c r="L834" s="132">
        <v>0</v>
      </c>
      <c r="O834" s="132"/>
      <c r="P834" s="132"/>
      <c r="Q834" s="132"/>
      <c r="R834" s="132"/>
      <c r="S834" s="132"/>
      <c r="T834" s="132"/>
      <c r="U834" s="132"/>
      <c r="V834" s="132"/>
      <c r="W834" s="132"/>
      <c r="X834" s="132"/>
      <c r="Y834" s="132"/>
      <c r="Z834" s="132"/>
    </row>
    <row r="835" spans="1:26" s="6" customFormat="1" x14ac:dyDescent="0.3">
      <c r="A835" s="8" t="s">
        <v>2562</v>
      </c>
      <c r="B835" s="61"/>
      <c r="C835" s="8"/>
      <c r="D835" s="8"/>
      <c r="F835" s="8"/>
      <c r="G835" s="8"/>
      <c r="H835" s="8"/>
      <c r="I835" s="29">
        <f>SUM(I813:I834)</f>
        <v>22</v>
      </c>
      <c r="J835" s="8"/>
      <c r="K835" s="8"/>
      <c r="L835" s="29">
        <f>SUM(L813:L834)</f>
        <v>18</v>
      </c>
      <c r="M835" s="62">
        <f>(L835/I835)</f>
        <v>0.81818181818181823</v>
      </c>
    </row>
    <row r="836" spans="1:26" s="6" customFormat="1" x14ac:dyDescent="0.3">
      <c r="A836" s="108"/>
      <c r="B836" s="104"/>
      <c r="C836" s="104"/>
      <c r="D836" s="104"/>
      <c r="F836" s="104"/>
      <c r="G836" s="104"/>
      <c r="H836" s="104"/>
      <c r="I836" s="55"/>
      <c r="J836" s="109"/>
      <c r="L836" s="55"/>
    </row>
    <row r="837" spans="1:26" x14ac:dyDescent="0.3">
      <c r="A837" s="6" t="s">
        <v>792</v>
      </c>
      <c r="B837" s="6" t="s">
        <v>3412</v>
      </c>
      <c r="C837" s="6" t="s">
        <v>41</v>
      </c>
      <c r="D837" s="6" t="s">
        <v>3140</v>
      </c>
      <c r="E837" s="6"/>
      <c r="F837" s="6" t="s">
        <v>3435</v>
      </c>
      <c r="G837" s="6" t="s">
        <v>1559</v>
      </c>
      <c r="H837" s="6" t="s">
        <v>954</v>
      </c>
      <c r="I837" s="6">
        <v>1</v>
      </c>
      <c r="J837" s="6" t="s">
        <v>105</v>
      </c>
      <c r="K837" s="6" t="s">
        <v>4511</v>
      </c>
      <c r="L837" s="6">
        <v>1</v>
      </c>
      <c r="N837"/>
      <c r="W837" s="6"/>
      <c r="X837" s="6"/>
    </row>
    <row r="838" spans="1:26" x14ac:dyDescent="0.3">
      <c r="A838" s="6" t="s">
        <v>792</v>
      </c>
      <c r="B838" s="6" t="s">
        <v>3412</v>
      </c>
      <c r="C838" s="6" t="s">
        <v>41</v>
      </c>
      <c r="D838" s="6" t="s">
        <v>2917</v>
      </c>
      <c r="E838" s="6"/>
      <c r="F838" s="6" t="s">
        <v>1563</v>
      </c>
      <c r="G838" s="6" t="s">
        <v>1564</v>
      </c>
      <c r="H838" s="6" t="s">
        <v>1565</v>
      </c>
      <c r="I838" s="6">
        <v>1</v>
      </c>
      <c r="J838" s="6" t="s">
        <v>105</v>
      </c>
      <c r="K838" s="6" t="s">
        <v>4507</v>
      </c>
      <c r="L838" s="6">
        <v>1</v>
      </c>
      <c r="N838"/>
      <c r="W838" s="6"/>
      <c r="X838" s="6"/>
    </row>
    <row r="839" spans="1:26" x14ac:dyDescent="0.3">
      <c r="A839" s="6" t="s">
        <v>792</v>
      </c>
      <c r="B839" s="6" t="s">
        <v>3412</v>
      </c>
      <c r="C839" s="6" t="s">
        <v>41</v>
      </c>
      <c r="D839" s="6" t="s">
        <v>3393</v>
      </c>
      <c r="E839" s="6"/>
      <c r="F839" s="6" t="s">
        <v>1573</v>
      </c>
      <c r="G839" s="6" t="s">
        <v>1574</v>
      </c>
      <c r="H839" s="6" t="s">
        <v>365</v>
      </c>
      <c r="I839" s="6">
        <v>1</v>
      </c>
      <c r="J839" s="6" t="s">
        <v>105</v>
      </c>
      <c r="K839" s="6" t="s">
        <v>4512</v>
      </c>
      <c r="L839" s="6">
        <v>1</v>
      </c>
      <c r="N839"/>
      <c r="W839" s="6"/>
      <c r="X839" s="6"/>
    </row>
    <row r="840" spans="1:26" x14ac:dyDescent="0.3">
      <c r="A840" s="6" t="s">
        <v>792</v>
      </c>
      <c r="B840" s="6" t="s">
        <v>3412</v>
      </c>
      <c r="C840" s="6" t="s">
        <v>41</v>
      </c>
      <c r="D840" s="6" t="s">
        <v>2836</v>
      </c>
      <c r="E840" s="6"/>
      <c r="F840" s="6" t="s">
        <v>1566</v>
      </c>
      <c r="G840" s="6" t="s">
        <v>1567</v>
      </c>
      <c r="H840" s="6" t="s">
        <v>1568</v>
      </c>
      <c r="I840" s="6">
        <v>1</v>
      </c>
      <c r="J840" s="6" t="s">
        <v>105</v>
      </c>
      <c r="K840" s="6" t="s">
        <v>4510</v>
      </c>
      <c r="L840" s="6">
        <v>1</v>
      </c>
      <c r="N840"/>
      <c r="W840" s="6"/>
      <c r="X840" s="6"/>
    </row>
    <row r="841" spans="1:26" s="138" customFormat="1" x14ac:dyDescent="0.3">
      <c r="A841" s="135" t="s">
        <v>792</v>
      </c>
      <c r="B841" s="135" t="s">
        <v>3412</v>
      </c>
      <c r="C841" s="135" t="s">
        <v>41</v>
      </c>
      <c r="D841" s="135" t="s">
        <v>2856</v>
      </c>
      <c r="E841" s="135"/>
      <c r="F841" s="135" t="s">
        <v>1569</v>
      </c>
      <c r="G841" s="135" t="s">
        <v>1570</v>
      </c>
      <c r="H841" s="135" t="s">
        <v>1571</v>
      </c>
      <c r="I841" s="135">
        <v>1</v>
      </c>
      <c r="J841" s="135" t="s">
        <v>105</v>
      </c>
      <c r="K841" s="135" t="s">
        <v>4508</v>
      </c>
      <c r="L841" s="135">
        <v>1</v>
      </c>
      <c r="W841" s="135"/>
      <c r="X841" s="135"/>
    </row>
    <row r="842" spans="1:26" x14ac:dyDescent="0.3">
      <c r="A842" s="6" t="s">
        <v>792</v>
      </c>
      <c r="B842" s="6" t="s">
        <v>3412</v>
      </c>
      <c r="C842" s="6" t="s">
        <v>41</v>
      </c>
      <c r="D842" s="6" t="s">
        <v>3140</v>
      </c>
      <c r="E842" s="6"/>
      <c r="F842" s="6" t="s">
        <v>3437</v>
      </c>
      <c r="G842" s="6" t="s">
        <v>281</v>
      </c>
      <c r="H842" s="6" t="s">
        <v>1558</v>
      </c>
      <c r="I842" s="6">
        <v>1</v>
      </c>
      <c r="J842" s="6" t="s">
        <v>105</v>
      </c>
      <c r="K842" s="6" t="s">
        <v>4510</v>
      </c>
      <c r="L842" s="6">
        <v>1</v>
      </c>
      <c r="N842"/>
      <c r="W842" s="6"/>
      <c r="X842" s="6"/>
    </row>
    <row r="843" spans="1:26" x14ac:dyDescent="0.3">
      <c r="A843" s="6" t="s">
        <v>792</v>
      </c>
      <c r="B843" s="6" t="s">
        <v>3412</v>
      </c>
      <c r="C843" s="6" t="s">
        <v>41</v>
      </c>
      <c r="D843" s="6" t="s">
        <v>3140</v>
      </c>
      <c r="E843" s="6"/>
      <c r="F843" s="6" t="s">
        <v>3433</v>
      </c>
      <c r="G843" s="6" t="s">
        <v>281</v>
      </c>
      <c r="H843" s="6" t="s">
        <v>340</v>
      </c>
      <c r="I843" s="6">
        <v>1</v>
      </c>
      <c r="J843" s="6" t="s">
        <v>105</v>
      </c>
      <c r="K843" s="6" t="s">
        <v>4511</v>
      </c>
      <c r="L843" s="6">
        <v>1</v>
      </c>
      <c r="N843"/>
      <c r="W843" s="6"/>
      <c r="X843" s="6"/>
    </row>
    <row r="844" spans="1:26" x14ac:dyDescent="0.3">
      <c r="A844" s="6" t="s">
        <v>792</v>
      </c>
      <c r="B844" s="6" t="s">
        <v>3412</v>
      </c>
      <c r="C844" s="6" t="s">
        <v>41</v>
      </c>
      <c r="D844" s="6" t="s">
        <v>3140</v>
      </c>
      <c r="E844" s="6"/>
      <c r="F844" s="6" t="s">
        <v>3436</v>
      </c>
      <c r="G844" s="6" t="s">
        <v>1560</v>
      </c>
      <c r="H844" s="6" t="s">
        <v>1561</v>
      </c>
      <c r="I844" s="6">
        <v>1</v>
      </c>
      <c r="J844" s="6" t="s">
        <v>105</v>
      </c>
      <c r="K844" s="6" t="s">
        <v>4507</v>
      </c>
      <c r="L844" s="6">
        <v>1</v>
      </c>
      <c r="N844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s="138" customFormat="1" x14ac:dyDescent="0.3">
      <c r="A845" s="135" t="s">
        <v>792</v>
      </c>
      <c r="B845" s="135" t="s">
        <v>3412</v>
      </c>
      <c r="C845" s="135" t="s">
        <v>41</v>
      </c>
      <c r="D845" s="135" t="s">
        <v>2861</v>
      </c>
      <c r="E845" s="135"/>
      <c r="F845" s="135" t="s">
        <v>3432</v>
      </c>
      <c r="G845" s="135" t="s">
        <v>532</v>
      </c>
      <c r="H845" s="135" t="s">
        <v>1557</v>
      </c>
      <c r="I845" s="135">
        <v>1</v>
      </c>
      <c r="J845" s="135" t="s">
        <v>105</v>
      </c>
      <c r="K845" s="135" t="s">
        <v>4508</v>
      </c>
      <c r="L845" s="135">
        <v>1</v>
      </c>
      <c r="W845" s="135"/>
      <c r="X845" s="135"/>
    </row>
    <row r="846" spans="1:26" s="6" customFormat="1" x14ac:dyDescent="0.3">
      <c r="A846" s="8" t="s">
        <v>2562</v>
      </c>
      <c r="B846" s="61"/>
      <c r="C846" s="8"/>
      <c r="D846" s="8"/>
      <c r="F846" s="8"/>
      <c r="G846" s="8"/>
      <c r="H846" s="8"/>
      <c r="I846" s="29">
        <f>SUM(I837:I845)</f>
        <v>9</v>
      </c>
      <c r="J846" s="8"/>
      <c r="K846" s="8"/>
      <c r="L846" s="29">
        <f>SUM(L837:L845)</f>
        <v>9</v>
      </c>
      <c r="M846" s="62">
        <f>(L846/I846)</f>
        <v>1</v>
      </c>
    </row>
    <row r="847" spans="1:26" s="6" customFormat="1" x14ac:dyDescent="0.3">
      <c r="A847" s="108"/>
      <c r="B847" s="104"/>
      <c r="C847" s="104"/>
      <c r="D847" s="104"/>
      <c r="F847" s="104"/>
      <c r="G847" s="104"/>
      <c r="H847" s="104"/>
      <c r="I847" s="29"/>
      <c r="J847" s="109"/>
      <c r="L847" s="29"/>
      <c r="M847" s="62"/>
    </row>
    <row r="848" spans="1:26" s="123" customFormat="1" x14ac:dyDescent="0.3">
      <c r="A848" s="132" t="s">
        <v>792</v>
      </c>
      <c r="B848" s="132" t="s">
        <v>3412</v>
      </c>
      <c r="C848" s="132" t="s">
        <v>43</v>
      </c>
      <c r="D848" s="132" t="s">
        <v>2836</v>
      </c>
      <c r="E848" s="132"/>
      <c r="F848" s="132" t="s">
        <v>1578</v>
      </c>
      <c r="G848" s="132" t="s">
        <v>1579</v>
      </c>
      <c r="H848" s="132" t="s">
        <v>1580</v>
      </c>
      <c r="I848" s="132">
        <v>1</v>
      </c>
      <c r="J848" s="132" t="s">
        <v>121</v>
      </c>
      <c r="K848" s="132" t="s">
        <v>4508</v>
      </c>
      <c r="L848" s="132">
        <v>0</v>
      </c>
      <c r="W848" s="132"/>
      <c r="X848" s="132"/>
    </row>
    <row r="849" spans="1:24" s="138" customFormat="1" x14ac:dyDescent="0.3">
      <c r="A849" s="135" t="s">
        <v>792</v>
      </c>
      <c r="B849" s="135" t="s">
        <v>3412</v>
      </c>
      <c r="C849" s="135" t="s">
        <v>43</v>
      </c>
      <c r="D849" s="135" t="s">
        <v>2912</v>
      </c>
      <c r="E849" s="135"/>
      <c r="F849" s="135" t="s">
        <v>1595</v>
      </c>
      <c r="G849" s="135" t="s">
        <v>1596</v>
      </c>
      <c r="H849" s="135" t="s">
        <v>1597</v>
      </c>
      <c r="I849" s="135">
        <v>1</v>
      </c>
      <c r="J849" s="135" t="s">
        <v>105</v>
      </c>
      <c r="K849" s="135" t="s">
        <v>4508</v>
      </c>
      <c r="L849" s="135">
        <v>1</v>
      </c>
      <c r="W849" s="135"/>
      <c r="X849" s="135"/>
    </row>
    <row r="850" spans="1:24" s="123" customFormat="1" x14ac:dyDescent="0.3">
      <c r="A850" s="132" t="s">
        <v>792</v>
      </c>
      <c r="B850" s="132" t="s">
        <v>3412</v>
      </c>
      <c r="C850" s="132" t="s">
        <v>43</v>
      </c>
      <c r="D850" s="132" t="s">
        <v>3734</v>
      </c>
      <c r="E850" s="132"/>
      <c r="F850" s="132" t="s">
        <v>3812</v>
      </c>
      <c r="G850" s="132" t="s">
        <v>3813</v>
      </c>
      <c r="H850" s="132" t="s">
        <v>717</v>
      </c>
      <c r="I850" s="132">
        <v>1</v>
      </c>
      <c r="J850" s="132" t="s">
        <v>121</v>
      </c>
      <c r="K850" s="132" t="s">
        <v>4508</v>
      </c>
      <c r="L850" s="132">
        <v>0</v>
      </c>
      <c r="W850" s="132"/>
      <c r="X850" s="132"/>
    </row>
    <row r="851" spans="1:24" s="138" customFormat="1" x14ac:dyDescent="0.3">
      <c r="A851" s="135" t="s">
        <v>792</v>
      </c>
      <c r="B851" s="135" t="s">
        <v>3412</v>
      </c>
      <c r="C851" s="135" t="s">
        <v>43</v>
      </c>
      <c r="D851" s="135" t="s">
        <v>2912</v>
      </c>
      <c r="E851" s="135"/>
      <c r="F851" s="135" t="s">
        <v>1600</v>
      </c>
      <c r="G851" s="135" t="s">
        <v>819</v>
      </c>
      <c r="H851" s="135" t="s">
        <v>1601</v>
      </c>
      <c r="I851" s="135">
        <v>1</v>
      </c>
      <c r="J851" s="135" t="s">
        <v>105</v>
      </c>
      <c r="K851" s="135" t="s">
        <v>4508</v>
      </c>
      <c r="L851" s="135">
        <v>1</v>
      </c>
      <c r="W851" s="135"/>
      <c r="X851" s="135"/>
    </row>
    <row r="852" spans="1:24" s="138" customFormat="1" x14ac:dyDescent="0.3">
      <c r="A852" s="135" t="s">
        <v>792</v>
      </c>
      <c r="B852" s="135" t="s">
        <v>3412</v>
      </c>
      <c r="C852" s="135" t="s">
        <v>43</v>
      </c>
      <c r="D852" s="135" t="s">
        <v>2912</v>
      </c>
      <c r="E852" s="135"/>
      <c r="F852" s="135" t="s">
        <v>1583</v>
      </c>
      <c r="G852" s="135" t="s">
        <v>1439</v>
      </c>
      <c r="H852" s="135" t="s">
        <v>605</v>
      </c>
      <c r="I852" s="135">
        <v>1</v>
      </c>
      <c r="J852" s="135" t="s">
        <v>105</v>
      </c>
      <c r="K852" s="135" t="s">
        <v>4508</v>
      </c>
      <c r="L852" s="135">
        <v>1</v>
      </c>
      <c r="W852" s="135"/>
      <c r="X852" s="135"/>
    </row>
    <row r="853" spans="1:24" s="138" customFormat="1" x14ac:dyDescent="0.3">
      <c r="A853" s="135" t="s">
        <v>792</v>
      </c>
      <c r="B853" s="135" t="s">
        <v>3412</v>
      </c>
      <c r="C853" s="135" t="s">
        <v>43</v>
      </c>
      <c r="D853" s="135" t="s">
        <v>2912</v>
      </c>
      <c r="E853" s="135"/>
      <c r="F853" s="135" t="s">
        <v>1587</v>
      </c>
      <c r="G853" s="135" t="s">
        <v>1588</v>
      </c>
      <c r="H853" s="135" t="s">
        <v>1589</v>
      </c>
      <c r="I853" s="135">
        <v>1</v>
      </c>
      <c r="J853" s="135" t="s">
        <v>105</v>
      </c>
      <c r="K853" s="135" t="s">
        <v>4508</v>
      </c>
      <c r="L853" s="135">
        <v>1</v>
      </c>
      <c r="W853" s="135"/>
      <c r="X853" s="135"/>
    </row>
    <row r="854" spans="1:24" s="123" customFormat="1" x14ac:dyDescent="0.3">
      <c r="A854" s="132" t="s">
        <v>792</v>
      </c>
      <c r="B854" s="132" t="s">
        <v>3412</v>
      </c>
      <c r="C854" s="132" t="s">
        <v>43</v>
      </c>
      <c r="D854" s="132" t="s">
        <v>3734</v>
      </c>
      <c r="E854" s="132"/>
      <c r="F854" s="132" t="s">
        <v>3814</v>
      </c>
      <c r="G854" s="132" t="s">
        <v>3815</v>
      </c>
      <c r="H854" s="132" t="s">
        <v>795</v>
      </c>
      <c r="I854" s="132">
        <v>1</v>
      </c>
      <c r="J854" s="132" t="s">
        <v>121</v>
      </c>
      <c r="K854" s="132" t="s">
        <v>4508</v>
      </c>
      <c r="L854" s="132">
        <v>0</v>
      </c>
      <c r="W854" s="132"/>
      <c r="X854" s="132"/>
    </row>
    <row r="855" spans="1:24" s="123" customFormat="1" x14ac:dyDescent="0.3">
      <c r="A855" s="132" t="s">
        <v>792</v>
      </c>
      <c r="B855" s="132" t="s">
        <v>3412</v>
      </c>
      <c r="C855" s="132" t="s">
        <v>43</v>
      </c>
      <c r="D855" s="132" t="s">
        <v>2836</v>
      </c>
      <c r="E855" s="132"/>
      <c r="F855" s="132" t="s">
        <v>1581</v>
      </c>
      <c r="G855" s="132" t="s">
        <v>1582</v>
      </c>
      <c r="H855" s="132" t="s">
        <v>544</v>
      </c>
      <c r="I855" s="132">
        <v>1</v>
      </c>
      <c r="J855" s="132" t="s">
        <v>121</v>
      </c>
      <c r="K855" s="132" t="s">
        <v>4508</v>
      </c>
      <c r="L855" s="132">
        <v>0</v>
      </c>
      <c r="O855" s="132"/>
      <c r="P855" s="132"/>
      <c r="Q855" s="132"/>
      <c r="R855" s="132"/>
      <c r="S855" s="132"/>
      <c r="T855" s="132"/>
      <c r="U855" s="132"/>
      <c r="V855" s="132"/>
      <c r="W855" s="132"/>
      <c r="X855" s="132"/>
    </row>
    <row r="856" spans="1:24" s="123" customFormat="1" x14ac:dyDescent="0.3">
      <c r="A856" s="132" t="s">
        <v>792</v>
      </c>
      <c r="B856" s="132" t="s">
        <v>3412</v>
      </c>
      <c r="C856" s="132" t="s">
        <v>43</v>
      </c>
      <c r="D856" s="132" t="s">
        <v>3734</v>
      </c>
      <c r="E856" s="132"/>
      <c r="F856" s="132" t="s">
        <v>3816</v>
      </c>
      <c r="G856" s="132" t="s">
        <v>315</v>
      </c>
      <c r="H856" s="132" t="s">
        <v>764</v>
      </c>
      <c r="I856" s="132">
        <v>1</v>
      </c>
      <c r="J856" s="132" t="s">
        <v>121</v>
      </c>
      <c r="K856" s="132" t="s">
        <v>4508</v>
      </c>
      <c r="L856" s="132">
        <v>0</v>
      </c>
      <c r="O856" s="132"/>
      <c r="P856" s="132"/>
      <c r="Q856" s="132"/>
      <c r="R856" s="132"/>
      <c r="S856" s="132"/>
      <c r="T856" s="132"/>
      <c r="U856" s="132"/>
      <c r="V856" s="132"/>
      <c r="W856" s="132"/>
      <c r="X856" s="132"/>
    </row>
    <row r="857" spans="1:24" s="138" customFormat="1" x14ac:dyDescent="0.3">
      <c r="A857" s="135" t="s">
        <v>792</v>
      </c>
      <c r="B857" s="135" t="s">
        <v>3412</v>
      </c>
      <c r="C857" s="135" t="s">
        <v>43</v>
      </c>
      <c r="D857" s="135" t="s">
        <v>2912</v>
      </c>
      <c r="E857" s="135"/>
      <c r="F857" s="135" t="s">
        <v>1584</v>
      </c>
      <c r="G857" s="135" t="s">
        <v>1585</v>
      </c>
      <c r="H857" s="135" t="s">
        <v>1586</v>
      </c>
      <c r="I857" s="135">
        <v>1</v>
      </c>
      <c r="J857" s="135" t="s">
        <v>105</v>
      </c>
      <c r="K857" s="135" t="s">
        <v>4508</v>
      </c>
      <c r="L857" s="135">
        <v>1</v>
      </c>
      <c r="O857" s="135"/>
      <c r="P857" s="135"/>
      <c r="Q857" s="135"/>
      <c r="R857" s="135"/>
      <c r="S857" s="135"/>
      <c r="T857" s="135"/>
      <c r="U857" s="135"/>
      <c r="V857" s="135"/>
      <c r="W857" s="135"/>
      <c r="X857" s="135"/>
    </row>
    <row r="858" spans="1:24" s="6" customFormat="1" x14ac:dyDescent="0.3">
      <c r="A858" s="8" t="s">
        <v>2562</v>
      </c>
      <c r="B858" s="61"/>
      <c r="C858" s="8"/>
      <c r="D858" s="8"/>
      <c r="F858" s="8"/>
      <c r="G858" s="8"/>
      <c r="H858" s="8"/>
      <c r="I858" s="29">
        <f>SUM(I848:I857)</f>
        <v>10</v>
      </c>
      <c r="J858" s="8"/>
      <c r="K858" s="8"/>
      <c r="L858" s="29">
        <f>SUM(L848:L857)</f>
        <v>5</v>
      </c>
      <c r="M858" s="62">
        <f>(L858/I858)</f>
        <v>0.5</v>
      </c>
    </row>
    <row r="859" spans="1:24" s="6" customFormat="1" x14ac:dyDescent="0.3">
      <c r="A859" s="8" t="s">
        <v>2563</v>
      </c>
      <c r="B859" s="61"/>
      <c r="C859" s="8"/>
      <c r="D859" s="8"/>
      <c r="F859" s="8"/>
      <c r="G859" s="8"/>
      <c r="H859" s="8"/>
      <c r="I859" s="29">
        <f>SUM(I811+I835+I846+I858)</f>
        <v>66</v>
      </c>
      <c r="J859" s="8"/>
      <c r="K859" s="8"/>
      <c r="L859" s="29">
        <f>SUM(L811+L835+L846+L858)</f>
        <v>50</v>
      </c>
      <c r="M859" s="62">
        <f>(L859/I859)</f>
        <v>0.75757575757575757</v>
      </c>
    </row>
    <row r="860" spans="1:24" s="6" customFormat="1" x14ac:dyDescent="0.3">
      <c r="A860" s="108"/>
      <c r="B860" s="104"/>
      <c r="C860" s="104"/>
      <c r="D860" s="104"/>
      <c r="F860" s="104"/>
      <c r="G860" s="104"/>
      <c r="H860" s="104"/>
      <c r="I860" s="55"/>
      <c r="J860" s="109"/>
      <c r="L860" s="55"/>
    </row>
    <row r="861" spans="1:24" s="138" customFormat="1" x14ac:dyDescent="0.3">
      <c r="A861" s="135" t="s">
        <v>792</v>
      </c>
      <c r="B861" s="135" t="s">
        <v>3438</v>
      </c>
      <c r="C861" s="135" t="s">
        <v>45</v>
      </c>
      <c r="D861" s="135" t="s">
        <v>2851</v>
      </c>
      <c r="E861" s="135"/>
      <c r="F861" s="135" t="s">
        <v>1621</v>
      </c>
      <c r="G861" s="135" t="s">
        <v>1622</v>
      </c>
      <c r="H861" s="135" t="s">
        <v>1623</v>
      </c>
      <c r="I861" s="135">
        <v>1</v>
      </c>
      <c r="J861" s="135" t="s">
        <v>105</v>
      </c>
      <c r="K861" s="135" t="s">
        <v>4508</v>
      </c>
      <c r="L861" s="135">
        <v>1</v>
      </c>
      <c r="W861" s="135"/>
      <c r="X861" s="135"/>
    </row>
    <row r="862" spans="1:24" x14ac:dyDescent="0.3">
      <c r="A862" s="6" t="s">
        <v>792</v>
      </c>
      <c r="B862" s="6" t="s">
        <v>3438</v>
      </c>
      <c r="C862" s="6" t="s">
        <v>45</v>
      </c>
      <c r="D862" s="6" t="s">
        <v>2985</v>
      </c>
      <c r="E862" s="6"/>
      <c r="F862" s="6" t="s">
        <v>3445</v>
      </c>
      <c r="G862" s="6" t="s">
        <v>1632</v>
      </c>
      <c r="H862" s="6" t="s">
        <v>983</v>
      </c>
      <c r="I862" s="6">
        <v>1</v>
      </c>
      <c r="J862" s="6" t="s">
        <v>105</v>
      </c>
      <c r="K862" s="6" t="s">
        <v>4509</v>
      </c>
      <c r="L862" s="6">
        <v>1</v>
      </c>
      <c r="N862"/>
      <c r="W862" s="6"/>
      <c r="X862" s="6"/>
    </row>
    <row r="863" spans="1:24" s="138" customFormat="1" x14ac:dyDescent="0.3">
      <c r="A863" s="135" t="s">
        <v>792</v>
      </c>
      <c r="B863" s="135" t="s">
        <v>3438</v>
      </c>
      <c r="C863" s="135" t="s">
        <v>45</v>
      </c>
      <c r="D863" s="135" t="s">
        <v>2907</v>
      </c>
      <c r="E863" s="135"/>
      <c r="F863" s="135" t="s">
        <v>1642</v>
      </c>
      <c r="G863" s="135" t="s">
        <v>1643</v>
      </c>
      <c r="H863" s="135" t="s">
        <v>1644</v>
      </c>
      <c r="I863" s="135">
        <v>1</v>
      </c>
      <c r="J863" s="135" t="s">
        <v>105</v>
      </c>
      <c r="K863" s="135" t="s">
        <v>4508</v>
      </c>
      <c r="L863" s="135">
        <v>1</v>
      </c>
      <c r="W863" s="135"/>
      <c r="X863" s="135"/>
    </row>
    <row r="864" spans="1:24" x14ac:dyDescent="0.3">
      <c r="A864" s="6" t="s">
        <v>792</v>
      </c>
      <c r="B864" s="6" t="s">
        <v>3438</v>
      </c>
      <c r="C864" s="6" t="s">
        <v>45</v>
      </c>
      <c r="D864" s="6" t="s">
        <v>2979</v>
      </c>
      <c r="E864" s="6"/>
      <c r="F864" s="6" t="s">
        <v>3447</v>
      </c>
      <c r="G864" s="6" t="s">
        <v>1066</v>
      </c>
      <c r="H864" s="6" t="s">
        <v>344</v>
      </c>
      <c r="I864" s="6">
        <v>1</v>
      </c>
      <c r="J864" s="6" t="s">
        <v>105</v>
      </c>
      <c r="K864" s="6" t="s">
        <v>4510</v>
      </c>
      <c r="L864" s="6">
        <v>1</v>
      </c>
      <c r="N864"/>
      <c r="W864" s="6"/>
      <c r="X864" s="6"/>
    </row>
    <row r="865" spans="1:24" s="138" customFormat="1" x14ac:dyDescent="0.3">
      <c r="A865" s="135" t="s">
        <v>792</v>
      </c>
      <c r="B865" s="135" t="s">
        <v>3438</v>
      </c>
      <c r="C865" s="135" t="s">
        <v>45</v>
      </c>
      <c r="D865" s="135" t="s">
        <v>2851</v>
      </c>
      <c r="E865" s="135"/>
      <c r="F865" s="135" t="s">
        <v>1645</v>
      </c>
      <c r="G865" s="135" t="s">
        <v>1646</v>
      </c>
      <c r="H865" s="135" t="s">
        <v>1647</v>
      </c>
      <c r="I865" s="135">
        <v>1</v>
      </c>
      <c r="J865" s="135" t="s">
        <v>105</v>
      </c>
      <c r="K865" s="135" t="s">
        <v>4508</v>
      </c>
      <c r="L865" s="135">
        <v>1</v>
      </c>
      <c r="W865" s="135"/>
      <c r="X865" s="135"/>
    </row>
    <row r="866" spans="1:24" s="138" customFormat="1" x14ac:dyDescent="0.3">
      <c r="A866" s="135" t="s">
        <v>792</v>
      </c>
      <c r="B866" s="135" t="s">
        <v>3438</v>
      </c>
      <c r="C866" s="135" t="s">
        <v>45</v>
      </c>
      <c r="D866" s="135" t="s">
        <v>2851</v>
      </c>
      <c r="E866" s="135"/>
      <c r="F866" s="135" t="s">
        <v>1654</v>
      </c>
      <c r="G866" s="135" t="s">
        <v>1655</v>
      </c>
      <c r="H866" s="135" t="s">
        <v>1656</v>
      </c>
      <c r="I866" s="135">
        <v>1</v>
      </c>
      <c r="J866" s="135" t="s">
        <v>105</v>
      </c>
      <c r="K866" s="135" t="s">
        <v>4508</v>
      </c>
      <c r="L866" s="135">
        <v>1</v>
      </c>
      <c r="W866" s="135"/>
      <c r="X866" s="135"/>
    </row>
    <row r="867" spans="1:24" s="138" customFormat="1" x14ac:dyDescent="0.3">
      <c r="A867" s="135" t="s">
        <v>792</v>
      </c>
      <c r="B867" s="135" t="s">
        <v>3438</v>
      </c>
      <c r="C867" s="135" t="s">
        <v>45</v>
      </c>
      <c r="D867" s="135" t="s">
        <v>2851</v>
      </c>
      <c r="E867" s="135"/>
      <c r="F867" s="135" t="s">
        <v>1617</v>
      </c>
      <c r="G867" s="135" t="s">
        <v>1618</v>
      </c>
      <c r="H867" s="135" t="s">
        <v>626</v>
      </c>
      <c r="I867" s="135">
        <v>1</v>
      </c>
      <c r="J867" s="135" t="s">
        <v>105</v>
      </c>
      <c r="K867" s="135" t="s">
        <v>4508</v>
      </c>
      <c r="L867" s="135">
        <v>1</v>
      </c>
      <c r="W867" s="135"/>
      <c r="X867" s="135"/>
    </row>
    <row r="868" spans="1:24" s="138" customFormat="1" x14ac:dyDescent="0.3">
      <c r="A868" s="135" t="s">
        <v>792</v>
      </c>
      <c r="B868" s="135" t="s">
        <v>3438</v>
      </c>
      <c r="C868" s="135" t="s">
        <v>45</v>
      </c>
      <c r="D868" s="135" t="s">
        <v>2851</v>
      </c>
      <c r="E868" s="135"/>
      <c r="F868" s="135" t="s">
        <v>1613</v>
      </c>
      <c r="G868" s="135" t="s">
        <v>1614</v>
      </c>
      <c r="H868" s="135" t="s">
        <v>1615</v>
      </c>
      <c r="I868" s="135">
        <v>1</v>
      </c>
      <c r="J868" s="135" t="s">
        <v>105</v>
      </c>
      <c r="K868" s="135" t="s">
        <v>4508</v>
      </c>
      <c r="L868" s="135">
        <v>1</v>
      </c>
      <c r="W868" s="135"/>
      <c r="X868" s="135"/>
    </row>
    <row r="869" spans="1:24" x14ac:dyDescent="0.3">
      <c r="A869" s="6" t="s">
        <v>792</v>
      </c>
      <c r="B869" s="6" t="s">
        <v>3438</v>
      </c>
      <c r="C869" s="6" t="s">
        <v>45</v>
      </c>
      <c r="D869" s="6" t="s">
        <v>2853</v>
      </c>
      <c r="E869" s="6"/>
      <c r="F869" s="6" t="s">
        <v>1636</v>
      </c>
      <c r="G869" s="6" t="s">
        <v>1637</v>
      </c>
      <c r="H869" s="6" t="s">
        <v>1638</v>
      </c>
      <c r="I869" s="6">
        <v>1</v>
      </c>
      <c r="J869" s="6" t="s">
        <v>105</v>
      </c>
      <c r="K869" s="6" t="s">
        <v>4510</v>
      </c>
      <c r="L869" s="6">
        <v>1</v>
      </c>
      <c r="N869"/>
      <c r="W869" s="6"/>
      <c r="X869" s="6"/>
    </row>
    <row r="870" spans="1:24" s="138" customFormat="1" x14ac:dyDescent="0.3">
      <c r="A870" s="135" t="s">
        <v>792</v>
      </c>
      <c r="B870" s="135" t="s">
        <v>3438</v>
      </c>
      <c r="C870" s="135" t="s">
        <v>45</v>
      </c>
      <c r="D870" s="135" t="s">
        <v>3093</v>
      </c>
      <c r="E870" s="135"/>
      <c r="F870" s="135" t="s">
        <v>3449</v>
      </c>
      <c r="G870" s="135" t="s">
        <v>1616</v>
      </c>
      <c r="H870" s="135" t="s">
        <v>135</v>
      </c>
      <c r="I870" s="135">
        <v>1</v>
      </c>
      <c r="J870" s="135" t="s">
        <v>105</v>
      </c>
      <c r="K870" s="135" t="s">
        <v>4508</v>
      </c>
      <c r="L870" s="135">
        <v>1</v>
      </c>
      <c r="W870" s="135"/>
      <c r="X870" s="135"/>
    </row>
    <row r="871" spans="1:24" s="138" customFormat="1" x14ac:dyDescent="0.3">
      <c r="A871" s="135" t="s">
        <v>792</v>
      </c>
      <c r="B871" s="135" t="s">
        <v>3438</v>
      </c>
      <c r="C871" s="135" t="s">
        <v>45</v>
      </c>
      <c r="D871" s="135" t="s">
        <v>2851</v>
      </c>
      <c r="E871" s="135"/>
      <c r="F871" s="135" t="s">
        <v>1648</v>
      </c>
      <c r="G871" s="135" t="s">
        <v>1649</v>
      </c>
      <c r="H871" s="135" t="s">
        <v>1650</v>
      </c>
      <c r="I871" s="135">
        <v>1</v>
      </c>
      <c r="J871" s="135" t="s">
        <v>105</v>
      </c>
      <c r="K871" s="135" t="s">
        <v>4508</v>
      </c>
      <c r="L871" s="135">
        <v>1</v>
      </c>
      <c r="W871" s="135"/>
      <c r="X871" s="135"/>
    </row>
    <row r="872" spans="1:24" x14ac:dyDescent="0.3">
      <c r="A872" s="6" t="s">
        <v>792</v>
      </c>
      <c r="B872" s="6" t="s">
        <v>3438</v>
      </c>
      <c r="C872" s="6" t="s">
        <v>45</v>
      </c>
      <c r="D872" s="6" t="s">
        <v>3342</v>
      </c>
      <c r="E872" s="6"/>
      <c r="F872" s="6" t="s">
        <v>3444</v>
      </c>
      <c r="G872" s="6" t="s">
        <v>1619</v>
      </c>
      <c r="H872" s="6" t="s">
        <v>1620</v>
      </c>
      <c r="I872" s="6">
        <v>1</v>
      </c>
      <c r="J872" s="6" t="s">
        <v>105</v>
      </c>
      <c r="K872" s="6" t="s">
        <v>4511</v>
      </c>
      <c r="L872" s="6">
        <v>1</v>
      </c>
      <c r="N872"/>
      <c r="W872" s="6"/>
      <c r="X872" s="6"/>
    </row>
    <row r="873" spans="1:24" s="138" customFormat="1" x14ac:dyDescent="0.3">
      <c r="A873" s="135" t="s">
        <v>792</v>
      </c>
      <c r="B873" s="135" t="s">
        <v>3438</v>
      </c>
      <c r="C873" s="135" t="s">
        <v>45</v>
      </c>
      <c r="D873" s="135" t="s">
        <v>2851</v>
      </c>
      <c r="E873" s="135"/>
      <c r="F873" s="135" t="s">
        <v>1639</v>
      </c>
      <c r="G873" s="135" t="s">
        <v>1640</v>
      </c>
      <c r="H873" s="135" t="s">
        <v>1641</v>
      </c>
      <c r="I873" s="135">
        <v>1</v>
      </c>
      <c r="J873" s="135" t="s">
        <v>105</v>
      </c>
      <c r="K873" s="135" t="s">
        <v>4508</v>
      </c>
      <c r="L873" s="135">
        <v>1</v>
      </c>
      <c r="W873" s="135"/>
      <c r="X873" s="135"/>
    </row>
    <row r="874" spans="1:24" s="138" customFormat="1" x14ac:dyDescent="0.3">
      <c r="A874" s="135" t="s">
        <v>792</v>
      </c>
      <c r="B874" s="135" t="s">
        <v>3438</v>
      </c>
      <c r="C874" s="135" t="s">
        <v>45</v>
      </c>
      <c r="D874" s="135" t="s">
        <v>2836</v>
      </c>
      <c r="E874" s="135"/>
      <c r="F874" s="135" t="s">
        <v>1605</v>
      </c>
      <c r="G874" s="135" t="s">
        <v>1606</v>
      </c>
      <c r="H874" s="135" t="s">
        <v>1607</v>
      </c>
      <c r="I874" s="135">
        <v>1</v>
      </c>
      <c r="J874" s="135" t="s">
        <v>105</v>
      </c>
      <c r="K874" s="135" t="s">
        <v>4508</v>
      </c>
      <c r="L874" s="135">
        <v>1</v>
      </c>
      <c r="W874" s="135"/>
      <c r="X874" s="135"/>
    </row>
    <row r="875" spans="1:24" x14ac:dyDescent="0.3">
      <c r="A875" s="6" t="s">
        <v>792</v>
      </c>
      <c r="B875" s="6" t="s">
        <v>3438</v>
      </c>
      <c r="C875" s="6" t="s">
        <v>45</v>
      </c>
      <c r="D875" s="6" t="s">
        <v>3132</v>
      </c>
      <c r="E875" s="6"/>
      <c r="F875" s="6" t="s">
        <v>3446</v>
      </c>
      <c r="G875" s="6" t="s">
        <v>1626</v>
      </c>
      <c r="H875" s="6" t="s">
        <v>857</v>
      </c>
      <c r="I875" s="6">
        <v>1</v>
      </c>
      <c r="J875" s="6" t="s">
        <v>105</v>
      </c>
      <c r="K875" s="6" t="s">
        <v>4512</v>
      </c>
      <c r="L875" s="6">
        <v>1</v>
      </c>
      <c r="N875"/>
      <c r="W875" s="6"/>
      <c r="X875" s="6"/>
    </row>
    <row r="876" spans="1:24" x14ac:dyDescent="0.3">
      <c r="A876" s="6" t="s">
        <v>792</v>
      </c>
      <c r="B876" s="6" t="s">
        <v>3438</v>
      </c>
      <c r="C876" s="6" t="s">
        <v>45</v>
      </c>
      <c r="D876" s="6" t="s">
        <v>2845</v>
      </c>
      <c r="E876" s="6"/>
      <c r="F876" s="6" t="s">
        <v>3441</v>
      </c>
      <c r="G876" s="6" t="s">
        <v>1630</v>
      </c>
      <c r="H876" s="6" t="s">
        <v>1631</v>
      </c>
      <c r="I876" s="6">
        <v>1</v>
      </c>
      <c r="J876" s="6" t="s">
        <v>105</v>
      </c>
      <c r="K876" s="6" t="s">
        <v>4509</v>
      </c>
      <c r="L876" s="6">
        <v>1</v>
      </c>
      <c r="N876"/>
      <c r="W876" s="6"/>
      <c r="X876" s="6"/>
    </row>
    <row r="877" spans="1:24" s="123" customFormat="1" x14ac:dyDescent="0.3">
      <c r="A877" s="132" t="s">
        <v>792</v>
      </c>
      <c r="B877" s="132" t="s">
        <v>3438</v>
      </c>
      <c r="C877" s="132" t="s">
        <v>45</v>
      </c>
      <c r="D877" s="132" t="s">
        <v>2836</v>
      </c>
      <c r="E877" s="132"/>
      <c r="F877" s="132" t="s">
        <v>1608</v>
      </c>
      <c r="G877" s="132" t="s">
        <v>1609</v>
      </c>
      <c r="H877" s="132" t="s">
        <v>1610</v>
      </c>
      <c r="I877" s="132">
        <v>1</v>
      </c>
      <c r="J877" s="132" t="s">
        <v>121</v>
      </c>
      <c r="K877" s="132" t="s">
        <v>4508</v>
      </c>
      <c r="L877" s="132">
        <v>0</v>
      </c>
      <c r="W877" s="132"/>
      <c r="X877" s="132"/>
    </row>
    <row r="878" spans="1:24" s="123" customFormat="1" x14ac:dyDescent="0.3">
      <c r="A878" s="132" t="s">
        <v>792</v>
      </c>
      <c r="B878" s="132" t="s">
        <v>3438</v>
      </c>
      <c r="C878" s="132" t="s">
        <v>45</v>
      </c>
      <c r="D878" s="132" t="s">
        <v>2836</v>
      </c>
      <c r="E878" s="132"/>
      <c r="F878" s="132" t="s">
        <v>1602</v>
      </c>
      <c r="G878" s="132" t="s">
        <v>1603</v>
      </c>
      <c r="H878" s="132" t="s">
        <v>1604</v>
      </c>
      <c r="I878" s="132">
        <v>1</v>
      </c>
      <c r="J878" s="132" t="s">
        <v>121</v>
      </c>
      <c r="K878" s="132" t="s">
        <v>4508</v>
      </c>
      <c r="L878" s="132">
        <v>0</v>
      </c>
      <c r="W878" s="132"/>
      <c r="X878" s="132"/>
    </row>
    <row r="879" spans="1:24" x14ac:dyDescent="0.3">
      <c r="A879" s="6" t="s">
        <v>792</v>
      </c>
      <c r="B879" s="6" t="s">
        <v>3438</v>
      </c>
      <c r="C879" s="6" t="s">
        <v>45</v>
      </c>
      <c r="D879" s="6" t="s">
        <v>2853</v>
      </c>
      <c r="E879" s="6"/>
      <c r="F879" s="6" t="s">
        <v>1633</v>
      </c>
      <c r="G879" s="6" t="s">
        <v>1634</v>
      </c>
      <c r="H879" s="6" t="s">
        <v>1635</v>
      </c>
      <c r="I879" s="6">
        <v>1</v>
      </c>
      <c r="J879" s="6" t="s">
        <v>105</v>
      </c>
      <c r="K879" s="6" t="s">
        <v>4507</v>
      </c>
      <c r="L879" s="6">
        <v>1</v>
      </c>
      <c r="N879"/>
      <c r="W879" s="6"/>
      <c r="X879" s="6"/>
    </row>
    <row r="880" spans="1:24" s="138" customFormat="1" x14ac:dyDescent="0.3">
      <c r="A880" s="135" t="s">
        <v>792</v>
      </c>
      <c r="B880" s="135" t="s">
        <v>3438</v>
      </c>
      <c r="C880" s="135" t="s">
        <v>45</v>
      </c>
      <c r="D880" s="135" t="s">
        <v>2853</v>
      </c>
      <c r="E880" s="135"/>
      <c r="F880" s="135" t="s">
        <v>1651</v>
      </c>
      <c r="G880" s="135" t="s">
        <v>1652</v>
      </c>
      <c r="H880" s="135" t="s">
        <v>1653</v>
      </c>
      <c r="I880" s="135">
        <v>1</v>
      </c>
      <c r="J880" s="135" t="s">
        <v>105</v>
      </c>
      <c r="K880" s="135" t="s">
        <v>4508</v>
      </c>
      <c r="L880" s="135">
        <v>1</v>
      </c>
      <c r="W880" s="135"/>
      <c r="X880" s="135"/>
    </row>
    <row r="881" spans="1:24" s="138" customFormat="1" x14ac:dyDescent="0.3">
      <c r="A881" s="135" t="s">
        <v>792</v>
      </c>
      <c r="B881" s="135" t="s">
        <v>3438</v>
      </c>
      <c r="C881" s="135" t="s">
        <v>45</v>
      </c>
      <c r="D881" s="135" t="s">
        <v>2851</v>
      </c>
      <c r="E881" s="135"/>
      <c r="F881" s="135" t="s">
        <v>1624</v>
      </c>
      <c r="G881" s="135" t="s">
        <v>1625</v>
      </c>
      <c r="H881" s="135" t="s">
        <v>548</v>
      </c>
      <c r="I881" s="135">
        <v>1</v>
      </c>
      <c r="J881" s="135" t="s">
        <v>105</v>
      </c>
      <c r="K881" s="135" t="s">
        <v>4508</v>
      </c>
      <c r="L881" s="135">
        <v>1</v>
      </c>
      <c r="W881" s="135"/>
      <c r="X881" s="135"/>
    </row>
    <row r="882" spans="1:24" x14ac:dyDescent="0.3">
      <c r="A882" s="6" t="s">
        <v>792</v>
      </c>
      <c r="B882" s="6" t="s">
        <v>3438</v>
      </c>
      <c r="C882" s="6" t="s">
        <v>45</v>
      </c>
      <c r="D882" s="6" t="s">
        <v>3439</v>
      </c>
      <c r="E882" s="6"/>
      <c r="F882" s="6" t="s">
        <v>3440</v>
      </c>
      <c r="G882" s="6" t="s">
        <v>420</v>
      </c>
      <c r="H882" s="6" t="s">
        <v>1627</v>
      </c>
      <c r="I882" s="6">
        <v>1</v>
      </c>
      <c r="J882" s="6" t="s">
        <v>105</v>
      </c>
      <c r="K882" s="6" t="s">
        <v>4510</v>
      </c>
      <c r="L882" s="6">
        <v>1</v>
      </c>
      <c r="N882"/>
      <c r="W882" s="6"/>
      <c r="X882" s="6"/>
    </row>
    <row r="883" spans="1:24" x14ac:dyDescent="0.3">
      <c r="A883" s="6" t="s">
        <v>792</v>
      </c>
      <c r="B883" s="6" t="s">
        <v>3438</v>
      </c>
      <c r="C883" s="6" t="s">
        <v>45</v>
      </c>
      <c r="D883" s="6" t="s">
        <v>2916</v>
      </c>
      <c r="E883" s="6"/>
      <c r="F883" s="6" t="s">
        <v>3443</v>
      </c>
      <c r="G883" s="6" t="s">
        <v>1611</v>
      </c>
      <c r="H883" s="6" t="s">
        <v>1612</v>
      </c>
      <c r="I883" s="6">
        <v>1</v>
      </c>
      <c r="J883" s="6" t="s">
        <v>105</v>
      </c>
      <c r="K883" s="6" t="s">
        <v>4509</v>
      </c>
      <c r="L883" s="6">
        <v>1</v>
      </c>
      <c r="N883"/>
      <c r="W883" s="6"/>
      <c r="X883" s="6"/>
    </row>
    <row r="884" spans="1:24" x14ac:dyDescent="0.3">
      <c r="A884" s="6" t="s">
        <v>792</v>
      </c>
      <c r="B884" s="6" t="s">
        <v>3438</v>
      </c>
      <c r="C884" s="6" t="s">
        <v>45</v>
      </c>
      <c r="D884" s="6" t="s">
        <v>3093</v>
      </c>
      <c r="E884" s="6"/>
      <c r="F884" s="6" t="s">
        <v>3448</v>
      </c>
      <c r="G884" s="6" t="s">
        <v>1628</v>
      </c>
      <c r="H884" s="6" t="s">
        <v>1629</v>
      </c>
      <c r="I884" s="6">
        <v>1</v>
      </c>
      <c r="J884" s="6" t="s">
        <v>105</v>
      </c>
      <c r="K884" s="6" t="s">
        <v>4507</v>
      </c>
      <c r="L884" s="6">
        <v>1</v>
      </c>
      <c r="N884"/>
      <c r="W884" s="6"/>
      <c r="X884" s="6"/>
    </row>
    <row r="885" spans="1:24" s="6" customFormat="1" x14ac:dyDescent="0.3">
      <c r="A885" s="8" t="s">
        <v>2562</v>
      </c>
      <c r="B885" s="61"/>
      <c r="C885" s="8"/>
      <c r="D885" s="8"/>
      <c r="F885" s="8"/>
      <c r="G885" s="8"/>
      <c r="H885" s="8"/>
      <c r="I885" s="29">
        <f>SUM(I861:I884)</f>
        <v>24</v>
      </c>
      <c r="J885" s="8"/>
      <c r="K885" s="8"/>
      <c r="L885" s="29">
        <f>SUM(L861:L884)</f>
        <v>22</v>
      </c>
      <c r="M885" s="62">
        <f>(L885/I885)</f>
        <v>0.91666666666666663</v>
      </c>
    </row>
    <row r="886" spans="1:24" s="6" customFormat="1" x14ac:dyDescent="0.3">
      <c r="A886" s="108"/>
      <c r="B886" s="104"/>
      <c r="C886" s="104"/>
      <c r="D886" s="104"/>
      <c r="F886" s="104"/>
      <c r="G886" s="104"/>
      <c r="H886" s="104"/>
      <c r="I886" s="55"/>
      <c r="J886" s="109"/>
      <c r="L886" s="55"/>
    </row>
    <row r="887" spans="1:24" s="135" customFormat="1" x14ac:dyDescent="0.3">
      <c r="A887" s="135" t="s">
        <v>792</v>
      </c>
      <c r="B887" s="135" t="s">
        <v>3438</v>
      </c>
      <c r="C887" s="135" t="s">
        <v>48</v>
      </c>
      <c r="D887" s="135" t="s">
        <v>3453</v>
      </c>
      <c r="F887" s="135" t="s">
        <v>3454</v>
      </c>
      <c r="G887" s="135" t="s">
        <v>1669</v>
      </c>
      <c r="H887" s="135" t="s">
        <v>1670</v>
      </c>
      <c r="I887" s="180">
        <v>1</v>
      </c>
      <c r="J887" s="135" t="s">
        <v>105</v>
      </c>
      <c r="K887" s="135" t="s">
        <v>4508</v>
      </c>
      <c r="L887" s="180">
        <v>1</v>
      </c>
    </row>
    <row r="888" spans="1:24" s="135" customFormat="1" x14ac:dyDescent="0.3">
      <c r="A888" s="135" t="s">
        <v>792</v>
      </c>
      <c r="B888" s="135" t="s">
        <v>3438</v>
      </c>
      <c r="C888" s="135" t="s">
        <v>48</v>
      </c>
      <c r="D888" s="135" t="s">
        <v>2876</v>
      </c>
      <c r="F888" s="135" t="s">
        <v>3455</v>
      </c>
      <c r="G888" s="135" t="s">
        <v>1668</v>
      </c>
      <c r="H888" s="135" t="s">
        <v>714</v>
      </c>
      <c r="I888" s="180">
        <v>1</v>
      </c>
      <c r="J888" s="135" t="s">
        <v>105</v>
      </c>
      <c r="K888" s="135" t="s">
        <v>4508</v>
      </c>
      <c r="L888" s="180">
        <v>1</v>
      </c>
    </row>
    <row r="889" spans="1:24" s="6" customFormat="1" x14ac:dyDescent="0.3">
      <c r="A889" s="6" t="s">
        <v>792</v>
      </c>
      <c r="B889" s="6" t="s">
        <v>3438</v>
      </c>
      <c r="C889" s="6" t="s">
        <v>48</v>
      </c>
      <c r="D889" s="6" t="s">
        <v>3126</v>
      </c>
      <c r="F889" s="6" t="s">
        <v>3456</v>
      </c>
      <c r="G889" s="6" t="s">
        <v>1657</v>
      </c>
      <c r="H889" s="6" t="s">
        <v>770</v>
      </c>
      <c r="I889" s="150">
        <v>1</v>
      </c>
      <c r="J889" s="6" t="s">
        <v>105</v>
      </c>
      <c r="K889" s="6" t="s">
        <v>4509</v>
      </c>
      <c r="L889" s="150">
        <v>1</v>
      </c>
    </row>
    <row r="890" spans="1:24" s="6" customFormat="1" x14ac:dyDescent="0.3">
      <c r="A890" s="6" t="s">
        <v>792</v>
      </c>
      <c r="B890" s="6" t="s">
        <v>3438</v>
      </c>
      <c r="C890" s="6" t="s">
        <v>48</v>
      </c>
      <c r="D890" s="6" t="s">
        <v>3140</v>
      </c>
      <c r="F890" s="6" t="s">
        <v>3460</v>
      </c>
      <c r="G890" s="6" t="s">
        <v>467</v>
      </c>
      <c r="H890" s="6" t="s">
        <v>110</v>
      </c>
      <c r="I890" s="150">
        <v>1</v>
      </c>
      <c r="J890" s="6" t="s">
        <v>105</v>
      </c>
      <c r="K890" s="6" t="s">
        <v>4511</v>
      </c>
      <c r="L890" s="150">
        <v>1</v>
      </c>
    </row>
    <row r="891" spans="1:24" s="6" customFormat="1" x14ac:dyDescent="0.3">
      <c r="A891" s="6" t="s">
        <v>792</v>
      </c>
      <c r="B891" s="6" t="s">
        <v>3438</v>
      </c>
      <c r="C891" s="6" t="s">
        <v>48</v>
      </c>
      <c r="D891" s="6" t="s">
        <v>2962</v>
      </c>
      <c r="F891" s="6" t="s">
        <v>1658</v>
      </c>
      <c r="G891" s="6" t="s">
        <v>1659</v>
      </c>
      <c r="H891" s="6" t="s">
        <v>1660</v>
      </c>
      <c r="I891" s="150">
        <v>1</v>
      </c>
      <c r="J891" s="6" t="s">
        <v>105</v>
      </c>
      <c r="K891" s="6" t="s">
        <v>4507</v>
      </c>
      <c r="L891" s="150">
        <v>1</v>
      </c>
    </row>
    <row r="892" spans="1:24" x14ac:dyDescent="0.3">
      <c r="A892" s="6" t="s">
        <v>792</v>
      </c>
      <c r="B892" s="6" t="s">
        <v>3438</v>
      </c>
      <c r="C892" s="6" t="s">
        <v>48</v>
      </c>
      <c r="D892" s="6" t="s">
        <v>3132</v>
      </c>
      <c r="E892" s="6"/>
      <c r="F892" s="6" t="s">
        <v>3452</v>
      </c>
      <c r="G892" s="6" t="s">
        <v>1661</v>
      </c>
      <c r="H892" s="6" t="s">
        <v>241</v>
      </c>
      <c r="I892" s="6">
        <v>1</v>
      </c>
      <c r="J892" s="6" t="s">
        <v>105</v>
      </c>
      <c r="K892" s="6" t="s">
        <v>4511</v>
      </c>
      <c r="L892" s="6">
        <v>1</v>
      </c>
      <c r="N892"/>
      <c r="W892" s="6"/>
      <c r="X892" s="6"/>
    </row>
    <row r="893" spans="1:24" s="138" customFormat="1" x14ac:dyDescent="0.3">
      <c r="A893" s="135" t="s">
        <v>792</v>
      </c>
      <c r="B893" s="135" t="s">
        <v>3438</v>
      </c>
      <c r="C893" s="135" t="s">
        <v>48</v>
      </c>
      <c r="D893" s="135" t="s">
        <v>2856</v>
      </c>
      <c r="E893" s="135"/>
      <c r="F893" s="135" t="s">
        <v>1675</v>
      </c>
      <c r="G893" s="135" t="s">
        <v>354</v>
      </c>
      <c r="H893" s="135" t="s">
        <v>154</v>
      </c>
      <c r="I893" s="135">
        <v>1</v>
      </c>
      <c r="J893" s="135" t="s">
        <v>105</v>
      </c>
      <c r="K893" s="135" t="s">
        <v>4508</v>
      </c>
      <c r="L893" s="135">
        <v>1</v>
      </c>
      <c r="W893" s="135"/>
      <c r="X893" s="135"/>
    </row>
    <row r="894" spans="1:24" x14ac:dyDescent="0.3">
      <c r="A894" s="6" t="s">
        <v>792</v>
      </c>
      <c r="B894" s="6" t="s">
        <v>3438</v>
      </c>
      <c r="C894" s="6" t="s">
        <v>48</v>
      </c>
      <c r="D894" s="6" t="s">
        <v>2923</v>
      </c>
      <c r="E894" s="6"/>
      <c r="F894" s="6" t="s">
        <v>3458</v>
      </c>
      <c r="G894" s="6" t="s">
        <v>1671</v>
      </c>
      <c r="H894" s="6" t="s">
        <v>1672</v>
      </c>
      <c r="I894" s="6">
        <v>1</v>
      </c>
      <c r="J894" s="6" t="s">
        <v>105</v>
      </c>
      <c r="K894" s="6" t="s">
        <v>4511</v>
      </c>
      <c r="L894" s="6">
        <v>1</v>
      </c>
      <c r="N894"/>
      <c r="W894" s="6"/>
      <c r="X894" s="6"/>
    </row>
    <row r="895" spans="1:24" x14ac:dyDescent="0.3">
      <c r="A895" s="6" t="s">
        <v>792</v>
      </c>
      <c r="B895" s="6" t="s">
        <v>3438</v>
      </c>
      <c r="C895" s="6" t="s">
        <v>48</v>
      </c>
      <c r="D895" s="6" t="s">
        <v>2875</v>
      </c>
      <c r="E895" s="6"/>
      <c r="F895" s="6" t="s">
        <v>3461</v>
      </c>
      <c r="G895" s="6" t="s">
        <v>532</v>
      </c>
      <c r="H895" s="6" t="s">
        <v>483</v>
      </c>
      <c r="I895" s="6">
        <v>1</v>
      </c>
      <c r="J895" s="6" t="s">
        <v>105</v>
      </c>
      <c r="K895" s="6" t="s">
        <v>4507</v>
      </c>
      <c r="L895" s="6">
        <v>1</v>
      </c>
      <c r="N895"/>
      <c r="W895" s="6"/>
      <c r="X895" s="6"/>
    </row>
    <row r="896" spans="1:24" x14ac:dyDescent="0.3">
      <c r="A896" s="6" t="s">
        <v>792</v>
      </c>
      <c r="B896" s="6" t="s">
        <v>3438</v>
      </c>
      <c r="C896" s="6" t="s">
        <v>48</v>
      </c>
      <c r="D896" s="6" t="s">
        <v>2876</v>
      </c>
      <c r="E896" s="6"/>
      <c r="F896" s="6" t="s">
        <v>3459</v>
      </c>
      <c r="G896" s="6" t="s">
        <v>1665</v>
      </c>
      <c r="H896" s="6" t="s">
        <v>1666</v>
      </c>
      <c r="I896" s="6">
        <v>1</v>
      </c>
      <c r="J896" s="6" t="s">
        <v>105</v>
      </c>
      <c r="K896" s="6" t="s">
        <v>4511</v>
      </c>
      <c r="L896" s="6">
        <v>1</v>
      </c>
      <c r="N896"/>
      <c r="W896" s="6"/>
      <c r="X896" s="6"/>
    </row>
    <row r="897" spans="1:26" x14ac:dyDescent="0.3">
      <c r="A897" s="6" t="s">
        <v>792</v>
      </c>
      <c r="B897" s="6" t="s">
        <v>3438</v>
      </c>
      <c r="C897" s="6" t="s">
        <v>48</v>
      </c>
      <c r="D897" s="6" t="s">
        <v>2962</v>
      </c>
      <c r="E897" s="6"/>
      <c r="F897" s="6" t="s">
        <v>1663</v>
      </c>
      <c r="G897" s="6" t="s">
        <v>1664</v>
      </c>
      <c r="H897" s="6" t="s">
        <v>1310</v>
      </c>
      <c r="I897" s="6">
        <v>1</v>
      </c>
      <c r="J897" s="6" t="s">
        <v>105</v>
      </c>
      <c r="K897" s="6" t="s">
        <v>4510</v>
      </c>
      <c r="L897" s="6">
        <v>1</v>
      </c>
      <c r="N897"/>
      <c r="W897" s="6"/>
      <c r="X897" s="6"/>
    </row>
    <row r="898" spans="1:26" x14ac:dyDescent="0.3">
      <c r="A898" s="6" t="s">
        <v>792</v>
      </c>
      <c r="B898" s="6" t="s">
        <v>3438</v>
      </c>
      <c r="C898" s="6" t="s">
        <v>48</v>
      </c>
      <c r="D898" s="6" t="s">
        <v>2855</v>
      </c>
      <c r="E898" s="6"/>
      <c r="F898" s="6" t="s">
        <v>3457</v>
      </c>
      <c r="G898" s="6" t="s">
        <v>1662</v>
      </c>
      <c r="H898" s="6" t="s">
        <v>376</v>
      </c>
      <c r="I898" s="6">
        <v>1</v>
      </c>
      <c r="J898" s="6" t="s">
        <v>105</v>
      </c>
      <c r="K898" s="6" t="s">
        <v>4511</v>
      </c>
      <c r="L898" s="6">
        <v>1</v>
      </c>
      <c r="N898"/>
      <c r="W898" s="6"/>
      <c r="X898" s="6"/>
    </row>
    <row r="899" spans="1:26" s="138" customFormat="1" x14ac:dyDescent="0.3">
      <c r="A899" s="135" t="s">
        <v>792</v>
      </c>
      <c r="B899" s="135" t="s">
        <v>3438</v>
      </c>
      <c r="C899" s="135" t="s">
        <v>48</v>
      </c>
      <c r="D899" s="135" t="s">
        <v>2921</v>
      </c>
      <c r="E899" s="135"/>
      <c r="F899" s="135" t="s">
        <v>3451</v>
      </c>
      <c r="G899" s="135" t="s">
        <v>1673</v>
      </c>
      <c r="H899" s="135" t="s">
        <v>1674</v>
      </c>
      <c r="I899" s="135">
        <v>1</v>
      </c>
      <c r="J899" s="135" t="s">
        <v>105</v>
      </c>
      <c r="K899" s="135" t="s">
        <v>4508</v>
      </c>
      <c r="L899" s="135">
        <v>1</v>
      </c>
      <c r="O899" s="135"/>
      <c r="P899" s="135"/>
      <c r="Q899" s="135"/>
      <c r="R899" s="135"/>
      <c r="S899" s="135"/>
      <c r="T899" s="135"/>
      <c r="U899" s="135"/>
      <c r="V899" s="135"/>
      <c r="W899" s="135"/>
      <c r="X899" s="135"/>
      <c r="Y899" s="135"/>
      <c r="Z899" s="135"/>
    </row>
    <row r="900" spans="1:26" s="6" customFormat="1" x14ac:dyDescent="0.3">
      <c r="A900" s="8" t="s">
        <v>2562</v>
      </c>
      <c r="B900" s="61"/>
      <c r="C900" s="8"/>
      <c r="D900" s="8"/>
      <c r="F900" s="8"/>
      <c r="G900" s="8"/>
      <c r="H900" s="8"/>
      <c r="I900" s="29">
        <f>SUM(I887:I899)</f>
        <v>13</v>
      </c>
      <c r="J900" s="8"/>
      <c r="K900" s="8"/>
      <c r="L900" s="29">
        <f>SUM(L887:L899)</f>
        <v>13</v>
      </c>
      <c r="M900" s="62">
        <f>(L900/I900)</f>
        <v>1</v>
      </c>
    </row>
    <row r="901" spans="1:26" s="6" customFormat="1" x14ac:dyDescent="0.3">
      <c r="A901" s="108"/>
      <c r="B901" s="104"/>
      <c r="C901" s="104"/>
      <c r="D901" s="104"/>
      <c r="F901" s="104"/>
      <c r="G901" s="104"/>
      <c r="H901" s="104"/>
      <c r="I901" s="55"/>
      <c r="J901" s="109"/>
      <c r="L901" s="55"/>
    </row>
    <row r="902" spans="1:26" s="135" customFormat="1" x14ac:dyDescent="0.3">
      <c r="A902" s="135" t="s">
        <v>792</v>
      </c>
      <c r="B902" s="135" t="s">
        <v>3438</v>
      </c>
      <c r="C902" s="135" t="s">
        <v>46</v>
      </c>
      <c r="D902" s="135" t="s">
        <v>4336</v>
      </c>
      <c r="F902" s="135" t="s">
        <v>4411</v>
      </c>
      <c r="G902" s="135" t="s">
        <v>4412</v>
      </c>
      <c r="H902" s="135" t="s">
        <v>4413</v>
      </c>
      <c r="I902" s="180">
        <v>1</v>
      </c>
      <c r="J902" s="135" t="s">
        <v>105</v>
      </c>
      <c r="K902" s="135" t="s">
        <v>4508</v>
      </c>
      <c r="L902" s="180">
        <v>1</v>
      </c>
    </row>
    <row r="903" spans="1:26" s="132" customFormat="1" x14ac:dyDescent="0.3">
      <c r="A903" s="132" t="s">
        <v>792</v>
      </c>
      <c r="B903" s="132" t="s">
        <v>3438</v>
      </c>
      <c r="C903" s="132" t="s">
        <v>46</v>
      </c>
      <c r="D903" s="132" t="s">
        <v>4513</v>
      </c>
      <c r="F903" s="132" t="s">
        <v>4541</v>
      </c>
      <c r="G903" s="132" t="s">
        <v>4542</v>
      </c>
      <c r="H903" s="132" t="s">
        <v>159</v>
      </c>
      <c r="I903" s="182">
        <v>1</v>
      </c>
      <c r="J903" s="132" t="s">
        <v>121</v>
      </c>
      <c r="K903" s="132" t="s">
        <v>4508</v>
      </c>
      <c r="L903" s="182">
        <v>0</v>
      </c>
    </row>
    <row r="904" spans="1:26" s="132" customFormat="1" x14ac:dyDescent="0.3">
      <c r="A904" s="132" t="s">
        <v>792</v>
      </c>
      <c r="B904" s="132" t="s">
        <v>3438</v>
      </c>
      <c r="C904" s="132" t="s">
        <v>46</v>
      </c>
      <c r="D904" s="132" t="s">
        <v>4336</v>
      </c>
      <c r="F904" s="132" t="s">
        <v>3920</v>
      </c>
      <c r="G904" s="132" t="s">
        <v>3921</v>
      </c>
      <c r="H904" s="132" t="s">
        <v>3922</v>
      </c>
      <c r="I904" s="182">
        <v>1</v>
      </c>
      <c r="J904" s="132" t="s">
        <v>121</v>
      </c>
      <c r="K904" s="132" t="s">
        <v>4508</v>
      </c>
      <c r="L904" s="182">
        <v>0</v>
      </c>
    </row>
    <row r="905" spans="1:26" s="135" customFormat="1" x14ac:dyDescent="0.3">
      <c r="A905" s="135" t="s">
        <v>792</v>
      </c>
      <c r="B905" s="135" t="s">
        <v>3438</v>
      </c>
      <c r="C905" s="135" t="s">
        <v>46</v>
      </c>
      <c r="D905" s="135" t="s">
        <v>2836</v>
      </c>
      <c r="F905" s="135" t="s">
        <v>1719</v>
      </c>
      <c r="G905" s="135" t="s">
        <v>1720</v>
      </c>
      <c r="H905" s="135" t="s">
        <v>1721</v>
      </c>
      <c r="I905" s="180">
        <v>1</v>
      </c>
      <c r="J905" s="135" t="s">
        <v>105</v>
      </c>
      <c r="K905" s="135" t="s">
        <v>4508</v>
      </c>
      <c r="L905" s="180">
        <v>1</v>
      </c>
    </row>
    <row r="906" spans="1:26" x14ac:dyDescent="0.3">
      <c r="A906" s="6" t="s">
        <v>792</v>
      </c>
      <c r="B906" s="6" t="s">
        <v>3438</v>
      </c>
      <c r="C906" s="6" t="s">
        <v>46</v>
      </c>
      <c r="D906" s="6" t="s">
        <v>3151</v>
      </c>
      <c r="E906" s="6"/>
      <c r="F906" s="6" t="s">
        <v>3462</v>
      </c>
      <c r="G906" s="6" t="s">
        <v>1770</v>
      </c>
      <c r="H906" s="6" t="s">
        <v>328</v>
      </c>
      <c r="I906" s="6">
        <v>1</v>
      </c>
      <c r="J906" s="6" t="s">
        <v>105</v>
      </c>
      <c r="K906" s="6" t="s">
        <v>4509</v>
      </c>
      <c r="L906" s="6">
        <v>1</v>
      </c>
      <c r="N906"/>
      <c r="W906" s="6"/>
      <c r="X906" s="6"/>
    </row>
    <row r="907" spans="1:26" s="138" customFormat="1" x14ac:dyDescent="0.3">
      <c r="A907" s="135" t="s">
        <v>792</v>
      </c>
      <c r="B907" s="135" t="s">
        <v>3438</v>
      </c>
      <c r="C907" s="135" t="s">
        <v>46</v>
      </c>
      <c r="D907" s="135" t="s">
        <v>2892</v>
      </c>
      <c r="E907" s="135"/>
      <c r="F907" s="135" t="s">
        <v>1753</v>
      </c>
      <c r="G907" s="135" t="s">
        <v>426</v>
      </c>
      <c r="H907" s="135" t="s">
        <v>1754</v>
      </c>
      <c r="I907" s="135">
        <v>1</v>
      </c>
      <c r="J907" s="135" t="s">
        <v>105</v>
      </c>
      <c r="K907" s="135" t="s">
        <v>4508</v>
      </c>
      <c r="L907" s="135">
        <v>1</v>
      </c>
      <c r="W907" s="135"/>
      <c r="X907" s="135"/>
    </row>
    <row r="908" spans="1:26" s="138" customFormat="1" x14ac:dyDescent="0.3">
      <c r="A908" s="135" t="s">
        <v>792</v>
      </c>
      <c r="B908" s="135" t="s">
        <v>3438</v>
      </c>
      <c r="C908" s="135" t="s">
        <v>46</v>
      </c>
      <c r="D908" s="135" t="s">
        <v>4074</v>
      </c>
      <c r="E908" s="135"/>
      <c r="F908" s="135" t="s">
        <v>4259</v>
      </c>
      <c r="G908" s="135" t="s">
        <v>4260</v>
      </c>
      <c r="H908" s="135" t="s">
        <v>4261</v>
      </c>
      <c r="I908" s="135">
        <v>1</v>
      </c>
      <c r="J908" s="135" t="s">
        <v>105</v>
      </c>
      <c r="K908" s="135" t="s">
        <v>4508</v>
      </c>
      <c r="L908" s="135">
        <v>1</v>
      </c>
      <c r="W908" s="135"/>
      <c r="X908" s="135"/>
    </row>
    <row r="909" spans="1:26" x14ac:dyDescent="0.3">
      <c r="A909" s="6" t="s">
        <v>792</v>
      </c>
      <c r="B909" s="6" t="s">
        <v>3438</v>
      </c>
      <c r="C909" s="6" t="s">
        <v>46</v>
      </c>
      <c r="D909" s="6" t="s">
        <v>3053</v>
      </c>
      <c r="E909" s="6"/>
      <c r="F909" s="6" t="s">
        <v>3467</v>
      </c>
      <c r="G909" s="6" t="s">
        <v>1734</v>
      </c>
      <c r="H909" s="6" t="s">
        <v>1435</v>
      </c>
      <c r="I909" s="6">
        <v>1</v>
      </c>
      <c r="J909" s="6" t="s">
        <v>105</v>
      </c>
      <c r="K909" s="6" t="s">
        <v>4509</v>
      </c>
      <c r="L909" s="6">
        <v>1</v>
      </c>
      <c r="N909"/>
      <c r="W909" s="6"/>
      <c r="X909" s="6"/>
    </row>
    <row r="910" spans="1:26" x14ac:dyDescent="0.3">
      <c r="A910" s="6" t="s">
        <v>792</v>
      </c>
      <c r="B910" s="6" t="s">
        <v>3438</v>
      </c>
      <c r="C910" s="6" t="s">
        <v>46</v>
      </c>
      <c r="D910" s="6" t="s">
        <v>2899</v>
      </c>
      <c r="E910" s="6"/>
      <c r="F910" s="6" t="s">
        <v>3469</v>
      </c>
      <c r="G910" s="6" t="s">
        <v>1768</v>
      </c>
      <c r="H910" s="6" t="s">
        <v>1769</v>
      </c>
      <c r="I910" s="6">
        <v>1</v>
      </c>
      <c r="J910" s="6" t="s">
        <v>105</v>
      </c>
      <c r="K910" s="6" t="s">
        <v>4511</v>
      </c>
      <c r="L910" s="6">
        <v>1</v>
      </c>
      <c r="N910"/>
      <c r="W910" s="6"/>
      <c r="X910" s="6"/>
    </row>
    <row r="911" spans="1:26" s="138" customFormat="1" x14ac:dyDescent="0.3">
      <c r="A911" s="135" t="s">
        <v>792</v>
      </c>
      <c r="B911" s="135" t="s">
        <v>3438</v>
      </c>
      <c r="C911" s="135" t="s">
        <v>46</v>
      </c>
      <c r="D911" s="135" t="s">
        <v>2942</v>
      </c>
      <c r="E911" s="135"/>
      <c r="F911" s="135" t="s">
        <v>1737</v>
      </c>
      <c r="G911" s="135" t="s">
        <v>631</v>
      </c>
      <c r="H911" s="135" t="s">
        <v>1738</v>
      </c>
      <c r="I911" s="135">
        <v>1</v>
      </c>
      <c r="J911" s="135" t="s">
        <v>105</v>
      </c>
      <c r="K911" s="135" t="s">
        <v>4508</v>
      </c>
      <c r="L911" s="135">
        <v>1</v>
      </c>
      <c r="W911" s="135"/>
      <c r="X911" s="135"/>
    </row>
    <row r="912" spans="1:26" x14ac:dyDescent="0.3">
      <c r="A912" s="6" t="s">
        <v>792</v>
      </c>
      <c r="B912" s="6" t="s">
        <v>3438</v>
      </c>
      <c r="C912" s="6" t="s">
        <v>46</v>
      </c>
      <c r="D912" s="6" t="s">
        <v>3193</v>
      </c>
      <c r="E912" s="6"/>
      <c r="F912" s="6" t="s">
        <v>3468</v>
      </c>
      <c r="G912" s="6" t="s">
        <v>1732</v>
      </c>
      <c r="H912" s="6" t="s">
        <v>1733</v>
      </c>
      <c r="I912" s="6">
        <v>1</v>
      </c>
      <c r="J912" s="6" t="s">
        <v>105</v>
      </c>
      <c r="K912" s="6" t="s">
        <v>4509</v>
      </c>
      <c r="L912" s="6">
        <v>1</v>
      </c>
      <c r="N912"/>
      <c r="W912" s="6"/>
      <c r="X912" s="6"/>
    </row>
    <row r="913" spans="1:26" s="138" customFormat="1" x14ac:dyDescent="0.3">
      <c r="A913" s="135" t="s">
        <v>792</v>
      </c>
      <c r="B913" s="135" t="s">
        <v>3438</v>
      </c>
      <c r="C913" s="135" t="s">
        <v>46</v>
      </c>
      <c r="D913" s="135" t="s">
        <v>2917</v>
      </c>
      <c r="E913" s="135"/>
      <c r="F913" s="135" t="s">
        <v>1724</v>
      </c>
      <c r="G913" s="135" t="s">
        <v>1725</v>
      </c>
      <c r="H913" s="135" t="s">
        <v>1726</v>
      </c>
      <c r="I913" s="135">
        <v>1</v>
      </c>
      <c r="J913" s="135" t="s">
        <v>105</v>
      </c>
      <c r="K913" s="135" t="s">
        <v>4508</v>
      </c>
      <c r="L913" s="135">
        <v>1</v>
      </c>
      <c r="W913" s="135"/>
      <c r="X913" s="135"/>
    </row>
    <row r="914" spans="1:26" x14ac:dyDescent="0.3">
      <c r="A914" s="6" t="s">
        <v>792</v>
      </c>
      <c r="B914" s="6" t="s">
        <v>3438</v>
      </c>
      <c r="C914" s="6" t="s">
        <v>46</v>
      </c>
      <c r="D914" s="6" t="s">
        <v>3032</v>
      </c>
      <c r="E914" s="6"/>
      <c r="F914" s="6" t="s">
        <v>3464</v>
      </c>
      <c r="G914" s="6" t="s">
        <v>1735</v>
      </c>
      <c r="H914" s="6" t="s">
        <v>1736</v>
      </c>
      <c r="I914" s="6">
        <v>1</v>
      </c>
      <c r="J914" s="6" t="s">
        <v>105</v>
      </c>
      <c r="K914" s="6" t="s">
        <v>4511</v>
      </c>
      <c r="L914" s="6">
        <v>1</v>
      </c>
      <c r="N914"/>
      <c r="W914" s="6"/>
      <c r="X914" s="6"/>
    </row>
    <row r="915" spans="1:26" s="138" customFormat="1" x14ac:dyDescent="0.3">
      <c r="A915" s="135" t="s">
        <v>792</v>
      </c>
      <c r="B915" s="135" t="s">
        <v>3438</v>
      </c>
      <c r="C915" s="135" t="s">
        <v>46</v>
      </c>
      <c r="D915" s="135" t="s">
        <v>3308</v>
      </c>
      <c r="E915" s="135"/>
      <c r="F915" s="135" t="s">
        <v>3466</v>
      </c>
      <c r="G915" s="135" t="s">
        <v>1755</v>
      </c>
      <c r="H915" s="135" t="s">
        <v>1756</v>
      </c>
      <c r="I915" s="135">
        <v>1</v>
      </c>
      <c r="J915" s="135" t="s">
        <v>105</v>
      </c>
      <c r="K915" s="135" t="s">
        <v>4508</v>
      </c>
      <c r="L915" s="135">
        <v>1</v>
      </c>
      <c r="W915" s="135"/>
      <c r="X915" s="135"/>
    </row>
    <row r="916" spans="1:26" x14ac:dyDescent="0.3">
      <c r="A916" s="6" t="s">
        <v>792</v>
      </c>
      <c r="B916" s="6" t="s">
        <v>3438</v>
      </c>
      <c r="C916" s="6" t="s">
        <v>46</v>
      </c>
      <c r="D916" s="6" t="s">
        <v>2896</v>
      </c>
      <c r="E916" s="6"/>
      <c r="F916" s="6" t="s">
        <v>3306</v>
      </c>
      <c r="G916" s="6" t="s">
        <v>1200</v>
      </c>
      <c r="H916" s="6" t="s">
        <v>1201</v>
      </c>
      <c r="I916" s="6">
        <v>1</v>
      </c>
      <c r="J916" s="6" t="s">
        <v>105</v>
      </c>
      <c r="K916" s="6" t="s">
        <v>4511</v>
      </c>
      <c r="L916" s="6">
        <v>1</v>
      </c>
      <c r="N916"/>
      <c r="W916" s="6"/>
      <c r="X916" s="6"/>
    </row>
    <row r="917" spans="1:26" s="138" customFormat="1" x14ac:dyDescent="0.3">
      <c r="A917" s="135" t="s">
        <v>792</v>
      </c>
      <c r="B917" s="135" t="s">
        <v>3438</v>
      </c>
      <c r="C917" s="135" t="s">
        <v>46</v>
      </c>
      <c r="D917" s="135" t="s">
        <v>2852</v>
      </c>
      <c r="E917" s="135"/>
      <c r="F917" s="135" t="s">
        <v>1744</v>
      </c>
      <c r="G917" s="135" t="s">
        <v>136</v>
      </c>
      <c r="H917" s="135" t="s">
        <v>1745</v>
      </c>
      <c r="I917" s="135">
        <v>1</v>
      </c>
      <c r="J917" s="135" t="s">
        <v>105</v>
      </c>
      <c r="K917" s="135" t="s">
        <v>4508</v>
      </c>
      <c r="L917" s="135">
        <v>1</v>
      </c>
      <c r="W917" s="135"/>
      <c r="X917" s="135"/>
    </row>
    <row r="918" spans="1:26" x14ac:dyDescent="0.3">
      <c r="A918" s="6" t="s">
        <v>792</v>
      </c>
      <c r="B918" s="6" t="s">
        <v>3438</v>
      </c>
      <c r="C918" s="6" t="s">
        <v>46</v>
      </c>
      <c r="D918" s="6" t="s">
        <v>2921</v>
      </c>
      <c r="E918" s="6"/>
      <c r="F918" s="6" t="s">
        <v>3463</v>
      </c>
      <c r="G918" s="6" t="s">
        <v>1742</v>
      </c>
      <c r="H918" s="6" t="s">
        <v>1306</v>
      </c>
      <c r="I918" s="6">
        <v>1</v>
      </c>
      <c r="J918" s="6" t="s">
        <v>105</v>
      </c>
      <c r="K918" s="6" t="s">
        <v>4510</v>
      </c>
      <c r="L918" s="6">
        <v>1</v>
      </c>
      <c r="N918"/>
      <c r="W918" s="6"/>
      <c r="X918" s="6"/>
    </row>
    <row r="919" spans="1:26" x14ac:dyDescent="0.3">
      <c r="A919" s="6" t="s">
        <v>792</v>
      </c>
      <c r="B919" s="6" t="s">
        <v>3438</v>
      </c>
      <c r="C919" s="6" t="s">
        <v>46</v>
      </c>
      <c r="D919" s="6" t="s">
        <v>2835</v>
      </c>
      <c r="E919" s="6"/>
      <c r="F919" s="6" t="s">
        <v>1759</v>
      </c>
      <c r="G919" s="6" t="s">
        <v>1760</v>
      </c>
      <c r="H919" s="6" t="s">
        <v>1761</v>
      </c>
      <c r="I919" s="6">
        <v>1</v>
      </c>
      <c r="J919" s="6" t="s">
        <v>105</v>
      </c>
      <c r="K919" s="6" t="s">
        <v>4512</v>
      </c>
      <c r="L919" s="6">
        <v>1</v>
      </c>
      <c r="N919"/>
      <c r="W919" s="6"/>
      <c r="X919" s="6"/>
    </row>
    <row r="920" spans="1:26" x14ac:dyDescent="0.3">
      <c r="A920" s="6" t="s">
        <v>792</v>
      </c>
      <c r="B920" s="6" t="s">
        <v>3438</v>
      </c>
      <c r="C920" s="6" t="s">
        <v>46</v>
      </c>
      <c r="D920" s="6" t="s">
        <v>2896</v>
      </c>
      <c r="E920" s="6"/>
      <c r="F920" s="6" t="s">
        <v>3465</v>
      </c>
      <c r="G920" s="6" t="s">
        <v>1762</v>
      </c>
      <c r="H920" s="6" t="s">
        <v>1763</v>
      </c>
      <c r="I920" s="6">
        <v>1</v>
      </c>
      <c r="J920" s="6" t="s">
        <v>105</v>
      </c>
      <c r="K920" s="6" t="s">
        <v>4509</v>
      </c>
      <c r="L920" s="6">
        <v>1</v>
      </c>
      <c r="N920"/>
      <c r="W920" s="6"/>
      <c r="X920" s="6"/>
    </row>
    <row r="921" spans="1:26" x14ac:dyDescent="0.3">
      <c r="A921" s="6" t="s">
        <v>792</v>
      </c>
      <c r="B921" s="6" t="s">
        <v>3438</v>
      </c>
      <c r="C921" s="6" t="s">
        <v>46</v>
      </c>
      <c r="D921" s="6" t="s">
        <v>2882</v>
      </c>
      <c r="E921" s="6"/>
      <c r="F921" s="6" t="s">
        <v>1746</v>
      </c>
      <c r="G921" s="6" t="s">
        <v>1747</v>
      </c>
      <c r="H921" s="6" t="s">
        <v>1748</v>
      </c>
      <c r="I921" s="6">
        <v>1</v>
      </c>
      <c r="J921" s="6" t="s">
        <v>105</v>
      </c>
      <c r="K921" s="6" t="s">
        <v>4507</v>
      </c>
      <c r="L921" s="6">
        <v>1</v>
      </c>
      <c r="N921"/>
      <c r="W921" s="6"/>
      <c r="X921" s="6"/>
    </row>
    <row r="922" spans="1:26" s="138" customFormat="1" x14ac:dyDescent="0.3">
      <c r="A922" s="135" t="s">
        <v>792</v>
      </c>
      <c r="B922" s="135" t="s">
        <v>3438</v>
      </c>
      <c r="C922" s="135" t="s">
        <v>46</v>
      </c>
      <c r="D922" s="135" t="s">
        <v>2836</v>
      </c>
      <c r="E922" s="135"/>
      <c r="F922" s="135" t="s">
        <v>1722</v>
      </c>
      <c r="G922" s="135" t="s">
        <v>1723</v>
      </c>
      <c r="H922" s="135" t="s">
        <v>529</v>
      </c>
      <c r="I922" s="135">
        <v>1</v>
      </c>
      <c r="J922" s="135" t="s">
        <v>105</v>
      </c>
      <c r="K922" s="135" t="s">
        <v>4508</v>
      </c>
      <c r="L922" s="135">
        <v>1</v>
      </c>
      <c r="O922" s="135"/>
      <c r="P922" s="135"/>
      <c r="Q922" s="135"/>
      <c r="R922" s="135"/>
      <c r="S922" s="135"/>
      <c r="T922" s="135"/>
      <c r="U922" s="135"/>
      <c r="V922" s="135"/>
      <c r="W922" s="135"/>
      <c r="X922" s="135"/>
      <c r="Y922" s="135"/>
      <c r="Z922" s="135"/>
    </row>
    <row r="923" spans="1:26" s="138" customFormat="1" x14ac:dyDescent="0.3">
      <c r="A923" s="135" t="s">
        <v>792</v>
      </c>
      <c r="B923" s="135" t="s">
        <v>3438</v>
      </c>
      <c r="C923" s="135" t="s">
        <v>46</v>
      </c>
      <c r="D923" s="135" t="s">
        <v>2893</v>
      </c>
      <c r="E923" s="135"/>
      <c r="F923" s="135" t="s">
        <v>3473</v>
      </c>
      <c r="G923" s="135" t="s">
        <v>596</v>
      </c>
      <c r="H923" s="135" t="s">
        <v>3474</v>
      </c>
      <c r="I923" s="135">
        <v>1</v>
      </c>
      <c r="J923" s="135" t="s">
        <v>105</v>
      </c>
      <c r="K923" s="135" t="s">
        <v>4508</v>
      </c>
      <c r="L923" s="135">
        <v>1</v>
      </c>
      <c r="O923" s="135"/>
      <c r="P923" s="135"/>
      <c r="Q923" s="135"/>
      <c r="R923" s="135"/>
      <c r="S923" s="135"/>
      <c r="T923" s="135"/>
      <c r="U923" s="135"/>
      <c r="V923" s="135"/>
      <c r="W923" s="135"/>
      <c r="X923" s="135"/>
      <c r="Y923" s="135"/>
      <c r="Z923" s="135"/>
    </row>
    <row r="924" spans="1:26" s="6" customFormat="1" x14ac:dyDescent="0.3">
      <c r="A924" s="8" t="s">
        <v>2562</v>
      </c>
      <c r="B924" s="61"/>
      <c r="C924" s="8"/>
      <c r="D924" s="8"/>
      <c r="F924" s="8"/>
      <c r="G924" s="8"/>
      <c r="H924" s="8"/>
      <c r="I924" s="29">
        <f>SUM(I902:I923)</f>
        <v>22</v>
      </c>
      <c r="J924" s="8"/>
      <c r="K924" s="8"/>
      <c r="L924" s="29">
        <f>SUM(L902:L923)</f>
        <v>20</v>
      </c>
      <c r="M924" s="62">
        <f>(L924/I924)</f>
        <v>0.90909090909090906</v>
      </c>
    </row>
    <row r="925" spans="1:26" s="6" customFormat="1" x14ac:dyDescent="0.3">
      <c r="A925" s="108"/>
      <c r="B925" s="104"/>
      <c r="C925" s="104"/>
      <c r="D925" s="104"/>
      <c r="F925" s="104"/>
      <c r="G925" s="104"/>
      <c r="H925" s="104"/>
      <c r="I925" s="55"/>
      <c r="J925" s="109"/>
      <c r="L925" s="55"/>
    </row>
    <row r="926" spans="1:26" s="135" customFormat="1" x14ac:dyDescent="0.3">
      <c r="A926" s="135" t="s">
        <v>792</v>
      </c>
      <c r="B926" s="135" t="s">
        <v>3438</v>
      </c>
      <c r="C926" s="135" t="s">
        <v>47</v>
      </c>
      <c r="D926" s="135" t="s">
        <v>4074</v>
      </c>
      <c r="F926" s="135" t="s">
        <v>4125</v>
      </c>
      <c r="G926" s="135" t="s">
        <v>4126</v>
      </c>
      <c r="H926" s="135" t="s">
        <v>4127</v>
      </c>
      <c r="I926" s="180">
        <v>1</v>
      </c>
      <c r="J926" s="135" t="s">
        <v>105</v>
      </c>
      <c r="K926" s="135" t="s">
        <v>4508</v>
      </c>
      <c r="L926" s="180">
        <v>1</v>
      </c>
    </row>
    <row r="927" spans="1:26" s="123" customFormat="1" x14ac:dyDescent="0.3">
      <c r="A927" s="132" t="s">
        <v>792</v>
      </c>
      <c r="B927" s="132" t="s">
        <v>3438</v>
      </c>
      <c r="C927" s="132" t="s">
        <v>47</v>
      </c>
      <c r="D927" s="132" t="s">
        <v>3267</v>
      </c>
      <c r="E927" s="132"/>
      <c r="F927" s="132" t="s">
        <v>3475</v>
      </c>
      <c r="G927" s="132" t="s">
        <v>1777</v>
      </c>
      <c r="H927" s="132" t="s">
        <v>135</v>
      </c>
      <c r="I927" s="132">
        <v>1</v>
      </c>
      <c r="J927" s="132" t="s">
        <v>121</v>
      </c>
      <c r="K927" s="132" t="s">
        <v>4508</v>
      </c>
      <c r="L927" s="132">
        <v>0</v>
      </c>
      <c r="W927" s="132"/>
      <c r="X927" s="132"/>
    </row>
    <row r="928" spans="1:26" x14ac:dyDescent="0.3">
      <c r="A928" s="6" t="s">
        <v>792</v>
      </c>
      <c r="B928" s="6" t="s">
        <v>3438</v>
      </c>
      <c r="C928" s="6" t="s">
        <v>47</v>
      </c>
      <c r="D928" s="6" t="s">
        <v>2892</v>
      </c>
      <c r="E928" s="6"/>
      <c r="F928" s="6" t="s">
        <v>1778</v>
      </c>
      <c r="G928" s="6" t="s">
        <v>1779</v>
      </c>
      <c r="H928" s="6" t="s">
        <v>1780</v>
      </c>
      <c r="I928" s="6">
        <v>1</v>
      </c>
      <c r="J928" s="6" t="s">
        <v>105</v>
      </c>
      <c r="K928" s="6" t="s">
        <v>4510</v>
      </c>
      <c r="L928" s="6">
        <v>1</v>
      </c>
      <c r="N928"/>
      <c r="W928" s="6"/>
      <c r="X928" s="6"/>
    </row>
    <row r="929" spans="1:24" s="138" customFormat="1" x14ac:dyDescent="0.3">
      <c r="A929" s="135" t="s">
        <v>792</v>
      </c>
      <c r="B929" s="135" t="s">
        <v>3438</v>
      </c>
      <c r="C929" s="135" t="s">
        <v>47</v>
      </c>
      <c r="D929" s="135" t="s">
        <v>2892</v>
      </c>
      <c r="E929" s="135"/>
      <c r="F929" s="135" t="s">
        <v>1774</v>
      </c>
      <c r="G929" s="135" t="s">
        <v>1775</v>
      </c>
      <c r="H929" s="135" t="s">
        <v>1776</v>
      </c>
      <c r="I929" s="135">
        <v>1</v>
      </c>
      <c r="J929" s="135" t="s">
        <v>105</v>
      </c>
      <c r="K929" s="135" t="s">
        <v>4508</v>
      </c>
      <c r="L929" s="135">
        <v>1</v>
      </c>
      <c r="W929" s="135"/>
      <c r="X929" s="135"/>
    </row>
    <row r="930" spans="1:24" s="138" customFormat="1" x14ac:dyDescent="0.3">
      <c r="A930" s="135" t="s">
        <v>792</v>
      </c>
      <c r="B930" s="135" t="s">
        <v>3438</v>
      </c>
      <c r="C930" s="135" t="s">
        <v>47</v>
      </c>
      <c r="D930" s="135" t="s">
        <v>2893</v>
      </c>
      <c r="E930" s="135"/>
      <c r="F930" s="135" t="s">
        <v>3478</v>
      </c>
      <c r="G930" s="135" t="s">
        <v>3479</v>
      </c>
      <c r="H930" s="135" t="s">
        <v>3480</v>
      </c>
      <c r="I930" s="135">
        <v>1</v>
      </c>
      <c r="J930" s="135" t="s">
        <v>105</v>
      </c>
      <c r="K930" s="135" t="s">
        <v>4508</v>
      </c>
      <c r="L930" s="135">
        <v>1</v>
      </c>
      <c r="W930" s="135"/>
      <c r="X930" s="135"/>
    </row>
    <row r="931" spans="1:24" x14ac:dyDescent="0.3">
      <c r="A931" s="6" t="s">
        <v>792</v>
      </c>
      <c r="B931" s="6" t="s">
        <v>3438</v>
      </c>
      <c r="C931" s="6" t="s">
        <v>47</v>
      </c>
      <c r="D931" s="6" t="s">
        <v>3141</v>
      </c>
      <c r="E931" s="6"/>
      <c r="F931" s="6" t="s">
        <v>3142</v>
      </c>
      <c r="G931" s="6" t="s">
        <v>729</v>
      </c>
      <c r="H931" s="6" t="s">
        <v>1314</v>
      </c>
      <c r="I931" s="6">
        <v>1</v>
      </c>
      <c r="J931" s="6" t="s">
        <v>105</v>
      </c>
      <c r="K931" s="6" t="s">
        <v>4512</v>
      </c>
      <c r="L931" s="6">
        <v>1</v>
      </c>
      <c r="N931"/>
      <c r="W931" s="6"/>
      <c r="X931" s="6"/>
    </row>
    <row r="932" spans="1:24" x14ac:dyDescent="0.3">
      <c r="A932" s="6" t="s">
        <v>792</v>
      </c>
      <c r="B932" s="6" t="s">
        <v>3438</v>
      </c>
      <c r="C932" s="6" t="s">
        <v>47</v>
      </c>
      <c r="D932" s="6" t="s">
        <v>2917</v>
      </c>
      <c r="E932" s="6"/>
      <c r="F932" s="6" t="s">
        <v>1771</v>
      </c>
      <c r="G932" s="6" t="s">
        <v>1772</v>
      </c>
      <c r="H932" s="6" t="s">
        <v>1773</v>
      </c>
      <c r="I932" s="6">
        <v>1</v>
      </c>
      <c r="J932" s="6" t="s">
        <v>105</v>
      </c>
      <c r="K932" s="6" t="s">
        <v>4512</v>
      </c>
      <c r="L932" s="6">
        <v>1</v>
      </c>
      <c r="N932"/>
      <c r="W932" s="6"/>
      <c r="X932" s="6"/>
    </row>
    <row r="933" spans="1:24" x14ac:dyDescent="0.3">
      <c r="A933" s="6" t="s">
        <v>792</v>
      </c>
      <c r="B933" s="6" t="s">
        <v>3438</v>
      </c>
      <c r="C933" s="6" t="s">
        <v>47</v>
      </c>
      <c r="D933" s="6" t="s">
        <v>2876</v>
      </c>
      <c r="E933" s="6"/>
      <c r="F933" s="6" t="s">
        <v>1784</v>
      </c>
      <c r="G933" s="6" t="s">
        <v>1785</v>
      </c>
      <c r="H933" s="6" t="s">
        <v>369</v>
      </c>
      <c r="I933" s="6">
        <v>1</v>
      </c>
      <c r="J933" s="6" t="s">
        <v>105</v>
      </c>
      <c r="K933" s="6" t="s">
        <v>4510</v>
      </c>
      <c r="L933" s="6">
        <v>1</v>
      </c>
      <c r="N933"/>
      <c r="W933" s="6"/>
      <c r="X933" s="6"/>
    </row>
    <row r="934" spans="1:24" x14ac:dyDescent="0.3">
      <c r="A934" s="6" t="s">
        <v>792</v>
      </c>
      <c r="B934" s="6" t="s">
        <v>3438</v>
      </c>
      <c r="C934" s="6" t="s">
        <v>47</v>
      </c>
      <c r="D934" s="6" t="s">
        <v>3476</v>
      </c>
      <c r="E934" s="6"/>
      <c r="F934" s="6" t="s">
        <v>3477</v>
      </c>
      <c r="G934" s="6" t="s">
        <v>1781</v>
      </c>
      <c r="H934" s="6" t="s">
        <v>1454</v>
      </c>
      <c r="I934" s="6">
        <v>1</v>
      </c>
      <c r="J934" s="6" t="s">
        <v>105</v>
      </c>
      <c r="K934" s="6" t="s">
        <v>4509</v>
      </c>
      <c r="L934" s="6">
        <v>1</v>
      </c>
      <c r="N934"/>
      <c r="W934" s="6"/>
    </row>
    <row r="935" spans="1:24" s="138" customFormat="1" x14ac:dyDescent="0.3">
      <c r="A935" s="135" t="s">
        <v>792</v>
      </c>
      <c r="B935" s="135" t="s">
        <v>3438</v>
      </c>
      <c r="C935" s="135" t="s">
        <v>47</v>
      </c>
      <c r="D935" s="135" t="s">
        <v>4074</v>
      </c>
      <c r="E935" s="135"/>
      <c r="F935" s="135" t="s">
        <v>4122</v>
      </c>
      <c r="G935" s="135" t="s">
        <v>4123</v>
      </c>
      <c r="H935" s="135" t="s">
        <v>4124</v>
      </c>
      <c r="I935" s="135">
        <v>1</v>
      </c>
      <c r="J935" s="135" t="s">
        <v>105</v>
      </c>
      <c r="K935" s="135" t="s">
        <v>4508</v>
      </c>
      <c r="L935" s="135">
        <v>1</v>
      </c>
      <c r="W935" s="135"/>
    </row>
    <row r="936" spans="1:24" s="6" customFormat="1" x14ac:dyDescent="0.3">
      <c r="A936" s="8" t="s">
        <v>2562</v>
      </c>
      <c r="B936" s="61"/>
      <c r="C936" s="8"/>
      <c r="D936" s="8"/>
      <c r="F936" s="8"/>
      <c r="G936" s="8"/>
      <c r="H936" s="8"/>
      <c r="I936" s="29">
        <f>SUM(I926:I935)</f>
        <v>10</v>
      </c>
      <c r="J936" s="8"/>
      <c r="K936" s="8"/>
      <c r="L936" s="29">
        <f>SUM(L926:L935)</f>
        <v>9</v>
      </c>
      <c r="M936" s="62">
        <f>(L936/I936)</f>
        <v>0.9</v>
      </c>
    </row>
    <row r="937" spans="1:24" s="6" customFormat="1" x14ac:dyDescent="0.3">
      <c r="A937" s="8" t="s">
        <v>2563</v>
      </c>
      <c r="B937" s="61"/>
      <c r="C937" s="8"/>
      <c r="D937" s="8"/>
      <c r="F937" s="8"/>
      <c r="G937" s="8"/>
      <c r="H937" s="8"/>
      <c r="I937" s="29">
        <f>SUM(I885+I900+I924+I936)</f>
        <v>69</v>
      </c>
      <c r="J937" s="8"/>
      <c r="K937" s="8"/>
      <c r="L937" s="29">
        <f>SUM(L885+L900+L924+L936)</f>
        <v>64</v>
      </c>
      <c r="M937" s="62">
        <f>(L937/I937)</f>
        <v>0.92753623188405798</v>
      </c>
    </row>
    <row r="938" spans="1:24" s="6" customFormat="1" x14ac:dyDescent="0.3">
      <c r="A938" s="41" t="s">
        <v>2564</v>
      </c>
      <c r="B938" s="63"/>
      <c r="C938" s="41"/>
      <c r="D938" s="41"/>
      <c r="F938" s="41"/>
      <c r="G938" s="41"/>
      <c r="H938" s="41"/>
      <c r="I938" s="52">
        <f>SUM(I396+I496+I575+I697+I784+I859+I937)</f>
        <v>537</v>
      </c>
      <c r="J938" s="41"/>
      <c r="K938" s="41"/>
      <c r="L938" s="52">
        <f>SUM(L396+L496+L575+L697+L784+L859+L937)</f>
        <v>447</v>
      </c>
      <c r="M938" s="53">
        <f>(L938/I938)</f>
        <v>0.83240223463687146</v>
      </c>
    </row>
    <row r="939" spans="1:24" s="6" customFormat="1" x14ac:dyDescent="0.3">
      <c r="A939" s="108"/>
      <c r="B939" s="104"/>
      <c r="C939" s="104"/>
      <c r="D939" s="104"/>
      <c r="F939" s="104"/>
      <c r="G939" s="104"/>
      <c r="H939" s="104"/>
      <c r="I939" s="55"/>
      <c r="J939" s="109"/>
      <c r="L939" s="55"/>
    </row>
    <row r="940" spans="1:24" x14ac:dyDescent="0.3">
      <c r="A940" s="6" t="s">
        <v>132</v>
      </c>
      <c r="B940" s="6" t="s">
        <v>3481</v>
      </c>
      <c r="C940" s="6" t="s">
        <v>50</v>
      </c>
      <c r="D940" s="6" t="s">
        <v>3025</v>
      </c>
      <c r="E940" s="6"/>
      <c r="F940" s="6" t="s">
        <v>3483</v>
      </c>
      <c r="G940" s="6" t="s">
        <v>1788</v>
      </c>
      <c r="H940" s="6" t="s">
        <v>371</v>
      </c>
      <c r="I940" s="6">
        <v>1</v>
      </c>
      <c r="J940" s="6" t="s">
        <v>105</v>
      </c>
      <c r="K940" s="6" t="s">
        <v>4507</v>
      </c>
      <c r="L940" s="6">
        <v>1</v>
      </c>
      <c r="N940"/>
      <c r="W940" s="6"/>
      <c r="X940" s="6"/>
    </row>
    <row r="941" spans="1:24" s="123" customFormat="1" x14ac:dyDescent="0.3">
      <c r="A941" s="132" t="s">
        <v>132</v>
      </c>
      <c r="B941" s="132" t="s">
        <v>3481</v>
      </c>
      <c r="C941" s="132" t="s">
        <v>50</v>
      </c>
      <c r="D941" s="132" t="s">
        <v>4074</v>
      </c>
      <c r="E941" s="132"/>
      <c r="F941" s="132" t="s">
        <v>4132</v>
      </c>
      <c r="G941" s="132" t="s">
        <v>4133</v>
      </c>
      <c r="H941" s="132" t="s">
        <v>154</v>
      </c>
      <c r="I941" s="132">
        <v>1</v>
      </c>
      <c r="J941" s="132" t="s">
        <v>121</v>
      </c>
      <c r="K941" s="132" t="s">
        <v>4508</v>
      </c>
      <c r="L941" s="132">
        <v>0</v>
      </c>
      <c r="W941" s="132"/>
      <c r="X941" s="132"/>
    </row>
    <row r="942" spans="1:24" s="123" customFormat="1" x14ac:dyDescent="0.3">
      <c r="A942" s="132" t="s">
        <v>132</v>
      </c>
      <c r="B942" s="132" t="s">
        <v>3481</v>
      </c>
      <c r="C942" s="132" t="s">
        <v>50</v>
      </c>
      <c r="D942" s="132" t="s">
        <v>4074</v>
      </c>
      <c r="E942" s="132"/>
      <c r="F942" s="132" t="s">
        <v>4130</v>
      </c>
      <c r="G942" s="132" t="s">
        <v>426</v>
      </c>
      <c r="H942" s="132" t="s">
        <v>4131</v>
      </c>
      <c r="I942" s="132">
        <v>1</v>
      </c>
      <c r="J942" s="132" t="s">
        <v>121</v>
      </c>
      <c r="K942" s="132" t="s">
        <v>4508</v>
      </c>
      <c r="L942" s="132">
        <v>1</v>
      </c>
      <c r="W942" s="132"/>
      <c r="X942" s="132"/>
    </row>
    <row r="943" spans="1:24" x14ac:dyDescent="0.3">
      <c r="A943" s="6" t="s">
        <v>132</v>
      </c>
      <c r="B943" s="6" t="s">
        <v>3481</v>
      </c>
      <c r="C943" s="6" t="s">
        <v>50</v>
      </c>
      <c r="D943" s="6" t="s">
        <v>2907</v>
      </c>
      <c r="E943" s="6"/>
      <c r="F943" s="6" t="s">
        <v>3482</v>
      </c>
      <c r="G943" s="6" t="s">
        <v>1796</v>
      </c>
      <c r="H943" s="6" t="s">
        <v>848</v>
      </c>
      <c r="I943" s="6">
        <v>1</v>
      </c>
      <c r="J943" s="6" t="s">
        <v>105</v>
      </c>
      <c r="K943" s="6" t="s">
        <v>4511</v>
      </c>
      <c r="L943" s="6">
        <v>1</v>
      </c>
      <c r="N943"/>
      <c r="W943" s="6"/>
      <c r="X943" s="6"/>
    </row>
    <row r="944" spans="1:24" s="138" customFormat="1" x14ac:dyDescent="0.3">
      <c r="A944" s="135" t="s">
        <v>132</v>
      </c>
      <c r="B944" s="135" t="s">
        <v>3481</v>
      </c>
      <c r="C944" s="135" t="s">
        <v>50</v>
      </c>
      <c r="D944" s="135" t="s">
        <v>4074</v>
      </c>
      <c r="E944" s="135"/>
      <c r="F944" s="135" t="s">
        <v>4134</v>
      </c>
      <c r="G944" s="135" t="s">
        <v>4135</v>
      </c>
      <c r="H944" s="135" t="s">
        <v>4136</v>
      </c>
      <c r="I944" s="135">
        <v>1</v>
      </c>
      <c r="J944" s="135" t="s">
        <v>105</v>
      </c>
      <c r="K944" s="135" t="s">
        <v>4508</v>
      </c>
      <c r="L944" s="135">
        <v>1</v>
      </c>
      <c r="W944" s="135"/>
      <c r="X944" s="135"/>
    </row>
    <row r="945" spans="1:24" s="138" customFormat="1" x14ac:dyDescent="0.3">
      <c r="A945" s="135" t="s">
        <v>132</v>
      </c>
      <c r="B945" s="135" t="s">
        <v>3481</v>
      </c>
      <c r="C945" s="135" t="s">
        <v>50</v>
      </c>
      <c r="D945" s="135" t="s">
        <v>2974</v>
      </c>
      <c r="E945" s="135"/>
      <c r="F945" s="135" t="s">
        <v>1786</v>
      </c>
      <c r="G945" s="135" t="s">
        <v>1787</v>
      </c>
      <c r="H945" s="135" t="s">
        <v>1369</v>
      </c>
      <c r="I945" s="135">
        <v>1</v>
      </c>
      <c r="J945" s="135" t="s">
        <v>105</v>
      </c>
      <c r="K945" s="135" t="s">
        <v>4508</v>
      </c>
      <c r="L945" s="135">
        <v>1</v>
      </c>
      <c r="W945" s="135"/>
      <c r="X945" s="135"/>
    </row>
    <row r="946" spans="1:24" s="138" customFormat="1" x14ac:dyDescent="0.3">
      <c r="A946" s="135" t="s">
        <v>132</v>
      </c>
      <c r="B946" s="135" t="s">
        <v>3481</v>
      </c>
      <c r="C946" s="135" t="s">
        <v>50</v>
      </c>
      <c r="D946" s="135" t="s">
        <v>3734</v>
      </c>
      <c r="E946" s="135"/>
      <c r="F946" s="135" t="s">
        <v>3923</v>
      </c>
      <c r="G946" s="135" t="s">
        <v>133</v>
      </c>
      <c r="H946" s="135" t="s">
        <v>3873</v>
      </c>
      <c r="I946" s="135">
        <v>1</v>
      </c>
      <c r="J946" s="135" t="s">
        <v>105</v>
      </c>
      <c r="K946" s="135" t="s">
        <v>4508</v>
      </c>
      <c r="L946" s="135">
        <v>0</v>
      </c>
      <c r="W946" s="135"/>
      <c r="X946" s="135"/>
    </row>
    <row r="947" spans="1:24" s="138" customFormat="1" x14ac:dyDescent="0.3">
      <c r="A947" s="135" t="s">
        <v>132</v>
      </c>
      <c r="B947" s="135" t="s">
        <v>3481</v>
      </c>
      <c r="C947" s="135" t="s">
        <v>50</v>
      </c>
      <c r="D947" s="135" t="s">
        <v>4074</v>
      </c>
      <c r="E947" s="135"/>
      <c r="F947" s="135" t="s">
        <v>4128</v>
      </c>
      <c r="G947" s="135" t="s">
        <v>800</v>
      </c>
      <c r="H947" s="135" t="s">
        <v>4129</v>
      </c>
      <c r="I947" s="135">
        <v>1</v>
      </c>
      <c r="J947" s="135" t="s">
        <v>105</v>
      </c>
      <c r="K947" s="135" t="s">
        <v>4508</v>
      </c>
      <c r="L947" s="135">
        <v>1</v>
      </c>
      <c r="W947" s="135"/>
      <c r="X947" s="135"/>
    </row>
    <row r="948" spans="1:24" s="6" customFormat="1" x14ac:dyDescent="0.3">
      <c r="A948" s="8" t="s">
        <v>2562</v>
      </c>
      <c r="B948" s="61"/>
      <c r="C948" s="8"/>
      <c r="D948" s="8"/>
      <c r="F948" s="8"/>
      <c r="G948" s="8"/>
      <c r="H948" s="8"/>
      <c r="I948" s="29">
        <f>SUM(I940:I947)</f>
        <v>8</v>
      </c>
      <c r="J948" s="8"/>
      <c r="K948" s="8"/>
      <c r="L948" s="29">
        <f>SUM(L940:L947)</f>
        <v>6</v>
      </c>
      <c r="M948" s="62">
        <f>(L948/I948)</f>
        <v>0.75</v>
      </c>
    </row>
    <row r="949" spans="1:24" s="6" customFormat="1" x14ac:dyDescent="0.3">
      <c r="A949" s="108"/>
      <c r="B949" s="104"/>
      <c r="C949" s="104"/>
      <c r="D949" s="104"/>
      <c r="F949" s="104"/>
      <c r="G949" s="104"/>
      <c r="H949" s="104"/>
      <c r="I949" s="55"/>
      <c r="J949" s="109"/>
      <c r="L949" s="55"/>
    </row>
    <row r="950" spans="1:24" s="135" customFormat="1" x14ac:dyDescent="0.3">
      <c r="A950" s="135" t="s">
        <v>132</v>
      </c>
      <c r="B950" s="135" t="s">
        <v>3481</v>
      </c>
      <c r="C950" s="135" t="s">
        <v>53</v>
      </c>
      <c r="D950" s="135" t="s">
        <v>2856</v>
      </c>
      <c r="F950" s="135" t="s">
        <v>1808</v>
      </c>
      <c r="G950" s="135" t="s">
        <v>885</v>
      </c>
      <c r="H950" s="135" t="s">
        <v>1809</v>
      </c>
      <c r="I950" s="180">
        <v>1</v>
      </c>
      <c r="J950" s="135" t="s">
        <v>105</v>
      </c>
      <c r="K950" s="135" t="s">
        <v>4508</v>
      </c>
      <c r="L950" s="180">
        <v>1</v>
      </c>
    </row>
    <row r="951" spans="1:24" s="138" customFormat="1" x14ac:dyDescent="0.3">
      <c r="A951" s="135" t="s">
        <v>132</v>
      </c>
      <c r="B951" s="135" t="s">
        <v>3481</v>
      </c>
      <c r="C951" s="135" t="s">
        <v>53</v>
      </c>
      <c r="D951" s="135" t="s">
        <v>2972</v>
      </c>
      <c r="E951" s="135"/>
      <c r="F951" s="135" t="s">
        <v>3487</v>
      </c>
      <c r="G951" s="135" t="s">
        <v>369</v>
      </c>
      <c r="H951" s="135" t="s">
        <v>933</v>
      </c>
      <c r="I951" s="135">
        <v>1</v>
      </c>
      <c r="J951" s="135" t="s">
        <v>105</v>
      </c>
      <c r="K951" s="135" t="s">
        <v>4508</v>
      </c>
      <c r="L951" s="135">
        <v>1</v>
      </c>
      <c r="W951" s="135"/>
      <c r="X951" s="135"/>
    </row>
    <row r="952" spans="1:24" s="138" customFormat="1" x14ac:dyDescent="0.3">
      <c r="A952" s="135" t="s">
        <v>132</v>
      </c>
      <c r="B952" s="135" t="s">
        <v>3481</v>
      </c>
      <c r="C952" s="135" t="s">
        <v>53</v>
      </c>
      <c r="D952" s="135" t="s">
        <v>3734</v>
      </c>
      <c r="E952" s="135"/>
      <c r="F952" s="135" t="s">
        <v>3924</v>
      </c>
      <c r="G952" s="135" t="s">
        <v>3925</v>
      </c>
      <c r="H952" s="135" t="s">
        <v>3926</v>
      </c>
      <c r="I952" s="135">
        <v>1</v>
      </c>
      <c r="J952" s="135" t="s">
        <v>105</v>
      </c>
      <c r="K952" s="135" t="s">
        <v>4508</v>
      </c>
      <c r="L952" s="135">
        <v>1</v>
      </c>
      <c r="W952" s="135"/>
      <c r="X952" s="135"/>
    </row>
    <row r="953" spans="1:24" s="138" customFormat="1" x14ac:dyDescent="0.3">
      <c r="A953" s="135" t="s">
        <v>132</v>
      </c>
      <c r="B953" s="135" t="s">
        <v>3481</v>
      </c>
      <c r="C953" s="135" t="s">
        <v>53</v>
      </c>
      <c r="D953" s="135" t="s">
        <v>2836</v>
      </c>
      <c r="E953" s="135"/>
      <c r="F953" s="135" t="s">
        <v>1810</v>
      </c>
      <c r="G953" s="135" t="s">
        <v>927</v>
      </c>
      <c r="H953" s="135" t="s">
        <v>1761</v>
      </c>
      <c r="I953" s="135">
        <v>1</v>
      </c>
      <c r="J953" s="135" t="s">
        <v>105</v>
      </c>
      <c r="K953" s="135" t="s">
        <v>4508</v>
      </c>
      <c r="L953" s="135">
        <v>1</v>
      </c>
      <c r="W953" s="135"/>
      <c r="X953" s="135"/>
    </row>
    <row r="954" spans="1:24" x14ac:dyDescent="0.3">
      <c r="A954" s="6" t="s">
        <v>132</v>
      </c>
      <c r="B954" s="6" t="s">
        <v>3481</v>
      </c>
      <c r="C954" s="6" t="s">
        <v>53</v>
      </c>
      <c r="D954" s="6" t="s">
        <v>3240</v>
      </c>
      <c r="E954" s="6"/>
      <c r="F954" s="6" t="s">
        <v>3485</v>
      </c>
      <c r="G954" s="6" t="s">
        <v>1800</v>
      </c>
      <c r="H954" s="6" t="s">
        <v>1801</v>
      </c>
      <c r="I954" s="6">
        <v>1</v>
      </c>
      <c r="J954" s="6" t="s">
        <v>105</v>
      </c>
      <c r="K954" s="6" t="s">
        <v>4511</v>
      </c>
      <c r="L954" s="6">
        <v>1</v>
      </c>
      <c r="N954"/>
      <c r="W954" s="6"/>
      <c r="X954" s="6"/>
    </row>
    <row r="955" spans="1:24" x14ac:dyDescent="0.3">
      <c r="A955" s="6" t="s">
        <v>132</v>
      </c>
      <c r="B955" s="6" t="s">
        <v>3481</v>
      </c>
      <c r="C955" s="6" t="s">
        <v>53</v>
      </c>
      <c r="D955" s="6" t="s">
        <v>3353</v>
      </c>
      <c r="E955" s="6"/>
      <c r="F955" s="6" t="s">
        <v>3486</v>
      </c>
      <c r="G955" s="6" t="s">
        <v>1806</v>
      </c>
      <c r="H955" s="6" t="s">
        <v>210</v>
      </c>
      <c r="I955" s="6">
        <v>1</v>
      </c>
      <c r="J955" s="6" t="s">
        <v>105</v>
      </c>
      <c r="K955" s="6" t="s">
        <v>4512</v>
      </c>
      <c r="L955" s="6">
        <v>1</v>
      </c>
      <c r="N955"/>
      <c r="W955" s="6"/>
      <c r="X955" s="6"/>
    </row>
    <row r="956" spans="1:24" x14ac:dyDescent="0.3">
      <c r="A956" s="6" t="s">
        <v>132</v>
      </c>
      <c r="B956" s="6" t="s">
        <v>3481</v>
      </c>
      <c r="C956" s="6" t="s">
        <v>53</v>
      </c>
      <c r="D956" s="6" t="s">
        <v>2899</v>
      </c>
      <c r="E956" s="6"/>
      <c r="F956" s="6" t="s">
        <v>3490</v>
      </c>
      <c r="G956" s="6" t="s">
        <v>1802</v>
      </c>
      <c r="H956" s="6" t="s">
        <v>458</v>
      </c>
      <c r="I956" s="6">
        <v>1</v>
      </c>
      <c r="J956" s="6" t="s">
        <v>105</v>
      </c>
      <c r="K956" s="6" t="s">
        <v>4511</v>
      </c>
      <c r="L956" s="6">
        <v>1</v>
      </c>
      <c r="N956"/>
      <c r="W956" s="6"/>
      <c r="X956" s="6"/>
    </row>
    <row r="957" spans="1:24" s="138" customFormat="1" x14ac:dyDescent="0.3">
      <c r="A957" s="135" t="s">
        <v>132</v>
      </c>
      <c r="B957" s="135" t="s">
        <v>3481</v>
      </c>
      <c r="C957" s="135" t="s">
        <v>53</v>
      </c>
      <c r="D957" s="135" t="s">
        <v>4336</v>
      </c>
      <c r="E957" s="135"/>
      <c r="F957" s="135" t="s">
        <v>4414</v>
      </c>
      <c r="G957" s="135" t="s">
        <v>4415</v>
      </c>
      <c r="H957" s="135" t="s">
        <v>4416</v>
      </c>
      <c r="I957" s="135">
        <v>1</v>
      </c>
      <c r="J957" s="135" t="s">
        <v>105</v>
      </c>
      <c r="K957" s="135" t="s">
        <v>4508</v>
      </c>
      <c r="L957" s="135">
        <v>1</v>
      </c>
      <c r="W957" s="135"/>
      <c r="X957" s="135"/>
    </row>
    <row r="958" spans="1:24" s="138" customFormat="1" x14ac:dyDescent="0.3">
      <c r="A958" s="135" t="s">
        <v>132</v>
      </c>
      <c r="B958" s="135" t="s">
        <v>3481</v>
      </c>
      <c r="C958" s="135" t="s">
        <v>53</v>
      </c>
      <c r="D958" s="135" t="s">
        <v>2854</v>
      </c>
      <c r="E958" s="135"/>
      <c r="F958" s="135" t="s">
        <v>1803</v>
      </c>
      <c r="G958" s="135" t="s">
        <v>1804</v>
      </c>
      <c r="H958" s="135" t="s">
        <v>1805</v>
      </c>
      <c r="I958" s="135">
        <v>1</v>
      </c>
      <c r="J958" s="135" t="s">
        <v>105</v>
      </c>
      <c r="K958" s="135" t="s">
        <v>4508</v>
      </c>
      <c r="L958" s="135">
        <v>1</v>
      </c>
      <c r="W958" s="135"/>
      <c r="X958" s="135"/>
    </row>
    <row r="959" spans="1:24" x14ac:dyDescent="0.3">
      <c r="A959" s="6" t="s">
        <v>132</v>
      </c>
      <c r="B959" s="6" t="s">
        <v>3481</v>
      </c>
      <c r="C959" s="6" t="s">
        <v>53</v>
      </c>
      <c r="D959" s="6" t="s">
        <v>2907</v>
      </c>
      <c r="E959" s="6"/>
      <c r="F959" s="6" t="s">
        <v>1814</v>
      </c>
      <c r="G959" s="6" t="s">
        <v>4193</v>
      </c>
      <c r="H959" s="6" t="s">
        <v>1816</v>
      </c>
      <c r="I959" s="6">
        <v>1</v>
      </c>
      <c r="J959" s="6" t="s">
        <v>105</v>
      </c>
      <c r="K959" s="6" t="s">
        <v>4510</v>
      </c>
      <c r="L959" s="6">
        <v>1</v>
      </c>
      <c r="N959"/>
      <c r="W959" s="6"/>
      <c r="X959" s="6"/>
    </row>
    <row r="960" spans="1:24" x14ac:dyDescent="0.3">
      <c r="A960" s="6" t="s">
        <v>132</v>
      </c>
      <c r="B960" s="6" t="s">
        <v>3481</v>
      </c>
      <c r="C960" s="6" t="s">
        <v>53</v>
      </c>
      <c r="D960" s="6" t="s">
        <v>2972</v>
      </c>
      <c r="E960" s="6"/>
      <c r="F960" s="6" t="s">
        <v>3488</v>
      </c>
      <c r="G960" s="6" t="s">
        <v>596</v>
      </c>
      <c r="H960" s="6" t="s">
        <v>894</v>
      </c>
      <c r="I960" s="6">
        <v>1</v>
      </c>
      <c r="J960" s="6" t="s">
        <v>105</v>
      </c>
      <c r="K960" s="6" t="s">
        <v>4509</v>
      </c>
      <c r="L960" s="6">
        <v>1</v>
      </c>
      <c r="N960"/>
      <c r="W960" s="6"/>
      <c r="X960" s="6"/>
    </row>
    <row r="961" spans="1:26" s="138" customFormat="1" x14ac:dyDescent="0.3">
      <c r="A961" s="135" t="s">
        <v>132</v>
      </c>
      <c r="B961" s="135" t="s">
        <v>3481</v>
      </c>
      <c r="C961" s="135" t="s">
        <v>53</v>
      </c>
      <c r="D961" s="135" t="s">
        <v>2856</v>
      </c>
      <c r="E961" s="135"/>
      <c r="F961" s="135" t="s">
        <v>1811</v>
      </c>
      <c r="G961" s="135" t="s">
        <v>1812</v>
      </c>
      <c r="H961" s="135" t="s">
        <v>269</v>
      </c>
      <c r="I961" s="135">
        <v>1</v>
      </c>
      <c r="J961" s="135" t="s">
        <v>105</v>
      </c>
      <c r="K961" s="135" t="s">
        <v>4508</v>
      </c>
      <c r="L961" s="135">
        <v>1</v>
      </c>
      <c r="O961" s="135"/>
      <c r="P961" s="135"/>
      <c r="Q961" s="135"/>
      <c r="R961" s="135"/>
      <c r="S961" s="135"/>
      <c r="T961" s="135"/>
      <c r="U961" s="135"/>
      <c r="V961" s="135"/>
      <c r="W961" s="135"/>
      <c r="X961" s="135"/>
      <c r="Y961" s="135"/>
      <c r="Z961" s="135"/>
    </row>
    <row r="962" spans="1:26" s="6" customFormat="1" x14ac:dyDescent="0.3">
      <c r="A962" s="8" t="s">
        <v>2562</v>
      </c>
      <c r="B962" s="61"/>
      <c r="C962" s="8"/>
      <c r="D962" s="8"/>
      <c r="F962" s="8"/>
      <c r="G962" s="8"/>
      <c r="H962" s="8"/>
      <c r="I962" s="29">
        <f>SUM(I950:I961)</f>
        <v>12</v>
      </c>
      <c r="J962" s="8"/>
      <c r="K962" s="8"/>
      <c r="L962" s="29">
        <f>SUM(L950:L961)</f>
        <v>12</v>
      </c>
      <c r="M962" s="62">
        <f>(L962/I962)</f>
        <v>1</v>
      </c>
    </row>
    <row r="963" spans="1:26" s="6" customFormat="1" x14ac:dyDescent="0.3">
      <c r="A963" s="108"/>
      <c r="B963" s="104"/>
      <c r="C963" s="104"/>
      <c r="D963" s="104"/>
      <c r="F963" s="104"/>
      <c r="G963" s="104"/>
      <c r="H963" s="104"/>
      <c r="I963" s="55"/>
      <c r="J963" s="109"/>
      <c r="L963" s="55"/>
    </row>
    <row r="964" spans="1:26" s="6" customFormat="1" x14ac:dyDescent="0.3">
      <c r="A964" s="6" t="s">
        <v>132</v>
      </c>
      <c r="B964" s="6" t="s">
        <v>3481</v>
      </c>
      <c r="C964" s="6" t="s">
        <v>49</v>
      </c>
      <c r="D964" s="6" t="s">
        <v>3491</v>
      </c>
      <c r="F964" s="6" t="s">
        <v>3492</v>
      </c>
      <c r="G964" s="6" t="s">
        <v>610</v>
      </c>
      <c r="H964" s="6" t="s">
        <v>1751</v>
      </c>
      <c r="I964" s="150">
        <v>1</v>
      </c>
      <c r="J964" s="6" t="s">
        <v>105</v>
      </c>
      <c r="K964" s="6" t="s">
        <v>4511</v>
      </c>
      <c r="L964" s="150">
        <v>1</v>
      </c>
    </row>
    <row r="965" spans="1:26" s="135" customFormat="1" x14ac:dyDescent="0.3">
      <c r="A965" s="135" t="s">
        <v>132</v>
      </c>
      <c r="B965" s="135" t="s">
        <v>3481</v>
      </c>
      <c r="C965" s="135" t="s">
        <v>49</v>
      </c>
      <c r="D965" s="135" t="s">
        <v>4336</v>
      </c>
      <c r="F965" s="135" t="s">
        <v>4417</v>
      </c>
      <c r="G965" s="135" t="s">
        <v>1071</v>
      </c>
      <c r="H965" s="135" t="s">
        <v>4418</v>
      </c>
      <c r="I965" s="180">
        <v>1</v>
      </c>
      <c r="J965" s="135" t="s">
        <v>105</v>
      </c>
      <c r="K965" s="135" t="s">
        <v>4508</v>
      </c>
      <c r="L965" s="180">
        <v>1</v>
      </c>
    </row>
    <row r="966" spans="1:26" s="6" customFormat="1" x14ac:dyDescent="0.3">
      <c r="A966" s="6" t="s">
        <v>132</v>
      </c>
      <c r="B966" s="6" t="s">
        <v>3481</v>
      </c>
      <c r="C966" s="6" t="s">
        <v>49</v>
      </c>
      <c r="D966" s="6" t="s">
        <v>3219</v>
      </c>
      <c r="F966" s="6" t="s">
        <v>3503</v>
      </c>
      <c r="G966" s="6" t="s">
        <v>191</v>
      </c>
      <c r="H966" s="6" t="s">
        <v>1818</v>
      </c>
      <c r="I966" s="150">
        <v>1</v>
      </c>
      <c r="J966" s="6" t="s">
        <v>105</v>
      </c>
      <c r="K966" s="6" t="s">
        <v>4510</v>
      </c>
      <c r="L966" s="150">
        <v>1</v>
      </c>
    </row>
    <row r="967" spans="1:26" x14ac:dyDescent="0.3">
      <c r="A967" s="6" t="s">
        <v>132</v>
      </c>
      <c r="B967" s="6" t="s">
        <v>3481</v>
      </c>
      <c r="C967" s="6" t="s">
        <v>49</v>
      </c>
      <c r="D967" s="6" t="s">
        <v>2853</v>
      </c>
      <c r="E967" s="6"/>
      <c r="F967" s="6" t="s">
        <v>3500</v>
      </c>
      <c r="G967" s="6" t="s">
        <v>1820</v>
      </c>
      <c r="H967" s="6" t="s">
        <v>117</v>
      </c>
      <c r="I967" s="6">
        <v>1</v>
      </c>
      <c r="J967" s="6" t="s">
        <v>105</v>
      </c>
      <c r="K967" s="6" t="s">
        <v>4510</v>
      </c>
      <c r="L967" s="107">
        <v>1</v>
      </c>
      <c r="N967"/>
      <c r="W967" s="6"/>
      <c r="X967" s="6"/>
    </row>
    <row r="968" spans="1:26" s="138" customFormat="1" x14ac:dyDescent="0.3">
      <c r="A968" s="135" t="s">
        <v>132</v>
      </c>
      <c r="B968" s="135" t="s">
        <v>3481</v>
      </c>
      <c r="C968" s="135" t="s">
        <v>49</v>
      </c>
      <c r="D968" s="135" t="s">
        <v>2951</v>
      </c>
      <c r="E968" s="135"/>
      <c r="F968" s="135" t="s">
        <v>1829</v>
      </c>
      <c r="G968" s="135" t="s">
        <v>859</v>
      </c>
      <c r="H968" s="135" t="s">
        <v>376</v>
      </c>
      <c r="I968" s="135">
        <v>1</v>
      </c>
      <c r="J968" s="135" t="s">
        <v>105</v>
      </c>
      <c r="K968" s="135" t="s">
        <v>4508</v>
      </c>
      <c r="L968" s="170">
        <v>1</v>
      </c>
      <c r="W968" s="135"/>
      <c r="X968" s="135"/>
    </row>
    <row r="969" spans="1:26" s="138" customFormat="1" x14ac:dyDescent="0.3">
      <c r="A969" s="135" t="s">
        <v>132</v>
      </c>
      <c r="B969" s="135" t="s">
        <v>3481</v>
      </c>
      <c r="C969" s="135" t="s">
        <v>49</v>
      </c>
      <c r="D969" s="135" t="s">
        <v>3141</v>
      </c>
      <c r="E969" s="135"/>
      <c r="F969" s="135" t="s">
        <v>3498</v>
      </c>
      <c r="G969" s="135" t="s">
        <v>1828</v>
      </c>
      <c r="H969" s="135" t="s">
        <v>301</v>
      </c>
      <c r="I969" s="135">
        <v>1</v>
      </c>
      <c r="J969" s="135" t="s">
        <v>105</v>
      </c>
      <c r="K969" s="135" t="s">
        <v>4508</v>
      </c>
      <c r="L969" s="170">
        <v>1</v>
      </c>
      <c r="W969" s="135"/>
      <c r="X969" s="135"/>
    </row>
    <row r="970" spans="1:26" s="138" customFormat="1" x14ac:dyDescent="0.3">
      <c r="A970" s="135" t="s">
        <v>132</v>
      </c>
      <c r="B970" s="135" t="s">
        <v>3481</v>
      </c>
      <c r="C970" s="135" t="s">
        <v>49</v>
      </c>
      <c r="D970" s="135" t="s">
        <v>2942</v>
      </c>
      <c r="E970" s="135"/>
      <c r="F970" s="135" t="s">
        <v>1823</v>
      </c>
      <c r="G970" s="135" t="s">
        <v>1824</v>
      </c>
      <c r="H970" s="135" t="s">
        <v>1825</v>
      </c>
      <c r="I970" s="135">
        <v>1</v>
      </c>
      <c r="J970" s="135" t="s">
        <v>105</v>
      </c>
      <c r="K970" s="135" t="s">
        <v>4508</v>
      </c>
      <c r="L970" s="170">
        <v>1</v>
      </c>
      <c r="W970" s="135"/>
      <c r="X970" s="135"/>
    </row>
    <row r="971" spans="1:26" x14ac:dyDescent="0.3">
      <c r="A971" s="6" t="s">
        <v>132</v>
      </c>
      <c r="B971" s="6" t="s">
        <v>3481</v>
      </c>
      <c r="C971" s="6" t="s">
        <v>49</v>
      </c>
      <c r="D971" s="6" t="s">
        <v>2882</v>
      </c>
      <c r="E971" s="6"/>
      <c r="F971" s="6" t="s">
        <v>1832</v>
      </c>
      <c r="G971" s="6" t="s">
        <v>1103</v>
      </c>
      <c r="H971" s="6" t="s">
        <v>548</v>
      </c>
      <c r="I971" s="6">
        <v>1</v>
      </c>
      <c r="J971" s="6" t="s">
        <v>105</v>
      </c>
      <c r="K971" s="6" t="s">
        <v>4510</v>
      </c>
      <c r="L971" s="107">
        <v>0</v>
      </c>
      <c r="N971"/>
      <c r="W971" s="6"/>
      <c r="X971" s="6"/>
    </row>
    <row r="972" spans="1:26" x14ac:dyDescent="0.3">
      <c r="A972" s="6" t="s">
        <v>132</v>
      </c>
      <c r="B972" s="6" t="s">
        <v>3481</v>
      </c>
      <c r="C972" s="6" t="s">
        <v>49</v>
      </c>
      <c r="D972" s="6" t="s">
        <v>3493</v>
      </c>
      <c r="E972" s="6"/>
      <c r="F972" s="6" t="s">
        <v>3494</v>
      </c>
      <c r="G972" s="6" t="s">
        <v>1821</v>
      </c>
      <c r="H972" s="6" t="s">
        <v>1822</v>
      </c>
      <c r="I972" s="6">
        <v>1</v>
      </c>
      <c r="J972" s="6" t="s">
        <v>105</v>
      </c>
      <c r="K972" s="6" t="s">
        <v>4507</v>
      </c>
      <c r="L972" s="107">
        <v>1</v>
      </c>
      <c r="N972"/>
      <c r="W972" s="6"/>
      <c r="X972" s="6"/>
    </row>
    <row r="973" spans="1:26" x14ac:dyDescent="0.3">
      <c r="A973" s="6" t="s">
        <v>132</v>
      </c>
      <c r="B973" s="6" t="s">
        <v>3481</v>
      </c>
      <c r="C973" s="6" t="s">
        <v>49</v>
      </c>
      <c r="D973" s="6" t="s">
        <v>2887</v>
      </c>
      <c r="E973" s="6"/>
      <c r="F973" s="6" t="s">
        <v>3497</v>
      </c>
      <c r="G973" s="6" t="s">
        <v>1819</v>
      </c>
      <c r="H973" s="6" t="s">
        <v>748</v>
      </c>
      <c r="I973" s="6">
        <v>1</v>
      </c>
      <c r="J973" s="6" t="s">
        <v>105</v>
      </c>
      <c r="K973" s="6" t="s">
        <v>4507</v>
      </c>
      <c r="L973" s="107">
        <v>1</v>
      </c>
      <c r="N973"/>
      <c r="W973" s="6"/>
      <c r="X973" s="6"/>
    </row>
    <row r="974" spans="1:26" s="138" customFormat="1" x14ac:dyDescent="0.3">
      <c r="A974" s="135" t="s">
        <v>132</v>
      </c>
      <c r="B974" s="135" t="s">
        <v>3481</v>
      </c>
      <c r="C974" s="135" t="s">
        <v>49</v>
      </c>
      <c r="D974" s="135" t="s">
        <v>2951</v>
      </c>
      <c r="E974" s="135"/>
      <c r="F974" s="135" t="s">
        <v>1830</v>
      </c>
      <c r="G974" s="135" t="s">
        <v>1831</v>
      </c>
      <c r="H974" s="135" t="s">
        <v>1670</v>
      </c>
      <c r="I974" s="135">
        <v>1</v>
      </c>
      <c r="J974" s="135" t="s">
        <v>105</v>
      </c>
      <c r="K974" s="135" t="s">
        <v>4508</v>
      </c>
      <c r="L974" s="170">
        <v>1</v>
      </c>
      <c r="O974" s="135"/>
      <c r="P974" s="135"/>
      <c r="Q974" s="135"/>
      <c r="R974" s="135"/>
      <c r="S974" s="135"/>
      <c r="T974" s="135"/>
      <c r="U974" s="135"/>
      <c r="V974" s="135"/>
      <c r="W974" s="135"/>
      <c r="X974" s="135"/>
      <c r="Y974" s="135"/>
      <c r="Z974" s="135"/>
    </row>
    <row r="975" spans="1:26" x14ac:dyDescent="0.3">
      <c r="A975" s="6" t="s">
        <v>132</v>
      </c>
      <c r="B975" s="6" t="s">
        <v>3481</v>
      </c>
      <c r="C975" s="6" t="s">
        <v>49</v>
      </c>
      <c r="D975" s="6" t="s">
        <v>3495</v>
      </c>
      <c r="E975" s="6"/>
      <c r="F975" s="6" t="s">
        <v>3496</v>
      </c>
      <c r="G975" s="6" t="s">
        <v>160</v>
      </c>
      <c r="H975" s="6" t="s">
        <v>654</v>
      </c>
      <c r="I975" s="6">
        <v>1</v>
      </c>
      <c r="J975" s="6" t="s">
        <v>105</v>
      </c>
      <c r="K975" s="6" t="s">
        <v>4509</v>
      </c>
      <c r="L975" s="107">
        <v>1</v>
      </c>
      <c r="N975"/>
    </row>
    <row r="976" spans="1:26" s="6" customFormat="1" x14ac:dyDescent="0.3">
      <c r="A976" s="8" t="s">
        <v>2562</v>
      </c>
      <c r="B976" s="61"/>
      <c r="C976" s="8"/>
      <c r="D976" s="8"/>
      <c r="F976" s="8"/>
      <c r="G976" s="8"/>
      <c r="H976" s="8"/>
      <c r="I976" s="29">
        <f>SUM(I964:I975)</f>
        <v>12</v>
      </c>
      <c r="J976" s="8"/>
      <c r="K976" s="8"/>
      <c r="L976" s="29">
        <f>SUM(L964:L975)</f>
        <v>11</v>
      </c>
      <c r="M976" s="62">
        <f>(L976/I976)</f>
        <v>0.91666666666666663</v>
      </c>
    </row>
    <row r="977" spans="1:24" s="6" customFormat="1" x14ac:dyDescent="0.3">
      <c r="A977" s="8"/>
      <c r="B977" s="61"/>
      <c r="C977" s="8"/>
      <c r="D977" s="8"/>
      <c r="F977" s="8"/>
      <c r="G977" s="8"/>
      <c r="H977" s="8"/>
      <c r="I977" s="29"/>
      <c r="J977" s="8"/>
      <c r="K977" s="8"/>
      <c r="L977" s="29"/>
      <c r="M977" s="62"/>
    </row>
    <row r="978" spans="1:24" s="135" customFormat="1" x14ac:dyDescent="0.3">
      <c r="A978" s="135" t="s">
        <v>132</v>
      </c>
      <c r="B978" s="135" t="s">
        <v>3481</v>
      </c>
      <c r="C978" s="135" t="s">
        <v>52</v>
      </c>
      <c r="D978" s="135" t="s">
        <v>4074</v>
      </c>
      <c r="F978" s="135" t="s">
        <v>4262</v>
      </c>
      <c r="G978" s="135" t="s">
        <v>4263</v>
      </c>
      <c r="H978" s="135" t="s">
        <v>192</v>
      </c>
      <c r="I978" s="180">
        <v>1</v>
      </c>
      <c r="J978" s="135" t="s">
        <v>105</v>
      </c>
      <c r="K978" s="135" t="s">
        <v>4508</v>
      </c>
      <c r="L978" s="180">
        <v>1</v>
      </c>
      <c r="M978" s="181"/>
    </row>
    <row r="979" spans="1:24" s="135" customFormat="1" x14ac:dyDescent="0.3">
      <c r="A979" s="135" t="s">
        <v>132</v>
      </c>
      <c r="B979" s="135" t="s">
        <v>3481</v>
      </c>
      <c r="C979" s="135" t="s">
        <v>52</v>
      </c>
      <c r="D979" s="135" t="s">
        <v>4513</v>
      </c>
      <c r="F979" s="135" t="s">
        <v>4543</v>
      </c>
      <c r="G979" s="135" t="s">
        <v>4544</v>
      </c>
      <c r="H979" s="135" t="s">
        <v>714</v>
      </c>
      <c r="I979" s="180">
        <v>1</v>
      </c>
      <c r="J979" s="135" t="s">
        <v>105</v>
      </c>
      <c r="K979" s="135" t="s">
        <v>4508</v>
      </c>
      <c r="L979" s="180">
        <v>1</v>
      </c>
      <c r="M979" s="181"/>
    </row>
    <row r="980" spans="1:24" s="135" customFormat="1" x14ac:dyDescent="0.3">
      <c r="A980" s="135" t="s">
        <v>132</v>
      </c>
      <c r="B980" s="135" t="s">
        <v>3481</v>
      </c>
      <c r="C980" s="135" t="s">
        <v>52</v>
      </c>
      <c r="D980" s="135" t="s">
        <v>2858</v>
      </c>
      <c r="F980" s="135" t="s">
        <v>1861</v>
      </c>
      <c r="G980" s="135" t="s">
        <v>1862</v>
      </c>
      <c r="H980" s="135" t="s">
        <v>778</v>
      </c>
      <c r="I980" s="180">
        <v>1</v>
      </c>
      <c r="J980" s="135" t="s">
        <v>105</v>
      </c>
      <c r="K980" s="135" t="s">
        <v>4508</v>
      </c>
      <c r="L980" s="180">
        <v>1</v>
      </c>
      <c r="M980" s="181"/>
    </row>
    <row r="981" spans="1:24" s="135" customFormat="1" x14ac:dyDescent="0.3">
      <c r="A981" s="135" t="s">
        <v>132</v>
      </c>
      <c r="B981" s="135" t="s">
        <v>3481</v>
      </c>
      <c r="C981" s="135" t="s">
        <v>52</v>
      </c>
      <c r="D981" s="135" t="s">
        <v>2893</v>
      </c>
      <c r="F981" s="135" t="s">
        <v>3505</v>
      </c>
      <c r="G981" s="135" t="s">
        <v>331</v>
      </c>
      <c r="H981" s="135" t="s">
        <v>3506</v>
      </c>
      <c r="I981" s="180">
        <v>1</v>
      </c>
      <c r="J981" s="135" t="s">
        <v>105</v>
      </c>
      <c r="K981" s="135" t="s">
        <v>4508</v>
      </c>
      <c r="L981" s="180">
        <v>1</v>
      </c>
      <c r="M981" s="181"/>
    </row>
    <row r="982" spans="1:24" s="135" customFormat="1" x14ac:dyDescent="0.3">
      <c r="A982" s="135" t="s">
        <v>132</v>
      </c>
      <c r="B982" s="135" t="s">
        <v>3481</v>
      </c>
      <c r="C982" s="135" t="s">
        <v>52</v>
      </c>
      <c r="D982" s="135" t="s">
        <v>4513</v>
      </c>
      <c r="F982" s="135" t="s">
        <v>4545</v>
      </c>
      <c r="G982" s="135" t="s">
        <v>2019</v>
      </c>
      <c r="H982" s="135" t="s">
        <v>1838</v>
      </c>
      <c r="I982" s="180">
        <v>1</v>
      </c>
      <c r="J982" s="135" t="s">
        <v>105</v>
      </c>
      <c r="K982" s="135" t="s">
        <v>4508</v>
      </c>
      <c r="L982" s="180">
        <v>1</v>
      </c>
      <c r="M982" s="181"/>
    </row>
    <row r="983" spans="1:24" s="135" customFormat="1" x14ac:dyDescent="0.3">
      <c r="A983" s="135" t="s">
        <v>132</v>
      </c>
      <c r="B983" s="135" t="s">
        <v>3481</v>
      </c>
      <c r="C983" s="135" t="s">
        <v>52</v>
      </c>
      <c r="D983" s="135" t="s">
        <v>4336</v>
      </c>
      <c r="F983" s="135" t="s">
        <v>4421</v>
      </c>
      <c r="G983" s="135" t="s">
        <v>4422</v>
      </c>
      <c r="H983" s="135" t="s">
        <v>4423</v>
      </c>
      <c r="I983" s="180">
        <v>1</v>
      </c>
      <c r="J983" s="135" t="s">
        <v>105</v>
      </c>
      <c r="K983" s="135" t="s">
        <v>4508</v>
      </c>
      <c r="L983" s="180">
        <v>1</v>
      </c>
      <c r="M983" s="181"/>
    </row>
    <row r="984" spans="1:24" s="6" customFormat="1" x14ac:dyDescent="0.3">
      <c r="A984" s="6" t="s">
        <v>132</v>
      </c>
      <c r="B984" s="6" t="s">
        <v>3481</v>
      </c>
      <c r="C984" s="6" t="s">
        <v>52</v>
      </c>
      <c r="D984" s="6" t="s">
        <v>3140</v>
      </c>
      <c r="F984" s="6" t="s">
        <v>3518</v>
      </c>
      <c r="G984" s="6" t="s">
        <v>1875</v>
      </c>
      <c r="H984" s="6" t="s">
        <v>365</v>
      </c>
      <c r="I984" s="150">
        <v>1</v>
      </c>
      <c r="J984" s="6" t="s">
        <v>105</v>
      </c>
      <c r="K984" s="6" t="s">
        <v>4511</v>
      </c>
      <c r="L984" s="150">
        <v>1</v>
      </c>
      <c r="M984" s="62"/>
    </row>
    <row r="985" spans="1:24" s="6" customFormat="1" x14ac:dyDescent="0.3">
      <c r="A985" s="6" t="s">
        <v>132</v>
      </c>
      <c r="B985" s="6" t="s">
        <v>3481</v>
      </c>
      <c r="C985" s="6" t="s">
        <v>52</v>
      </c>
      <c r="D985" s="6" t="s">
        <v>2979</v>
      </c>
      <c r="F985" s="6" t="s">
        <v>3519</v>
      </c>
      <c r="G985" s="6" t="s">
        <v>1839</v>
      </c>
      <c r="H985" s="6" t="s">
        <v>1840</v>
      </c>
      <c r="I985" s="150">
        <v>1</v>
      </c>
      <c r="J985" s="6" t="s">
        <v>105</v>
      </c>
      <c r="K985" s="6" t="s">
        <v>4512</v>
      </c>
      <c r="L985" s="150">
        <v>1</v>
      </c>
      <c r="M985" s="62"/>
    </row>
    <row r="986" spans="1:24" s="132" customFormat="1" x14ac:dyDescent="0.3">
      <c r="A986" s="132" t="s">
        <v>132</v>
      </c>
      <c r="B986" s="132" t="s">
        <v>3481</v>
      </c>
      <c r="C986" s="132" t="s">
        <v>52</v>
      </c>
      <c r="D986" s="132" t="s">
        <v>2839</v>
      </c>
      <c r="F986" s="132" t="s">
        <v>3517</v>
      </c>
      <c r="G986" s="132" t="s">
        <v>1853</v>
      </c>
      <c r="H986" s="132" t="s">
        <v>765</v>
      </c>
      <c r="I986" s="182">
        <v>1</v>
      </c>
      <c r="J986" s="132" t="s">
        <v>121</v>
      </c>
      <c r="K986" s="132" t="s">
        <v>4508</v>
      </c>
      <c r="L986" s="182">
        <v>0</v>
      </c>
      <c r="M986" s="183"/>
    </row>
    <row r="987" spans="1:24" s="135" customFormat="1" x14ac:dyDescent="0.3">
      <c r="A987" s="135" t="s">
        <v>132</v>
      </c>
      <c r="B987" s="135" t="s">
        <v>3481</v>
      </c>
      <c r="C987" s="135" t="s">
        <v>52</v>
      </c>
      <c r="D987" s="135" t="s">
        <v>2912</v>
      </c>
      <c r="F987" s="135" t="s">
        <v>1863</v>
      </c>
      <c r="G987" s="135" t="s">
        <v>1864</v>
      </c>
      <c r="H987" s="135" t="s">
        <v>1865</v>
      </c>
      <c r="I987" s="180">
        <v>1</v>
      </c>
      <c r="J987" s="135" t="s">
        <v>105</v>
      </c>
      <c r="K987" s="135" t="s">
        <v>4508</v>
      </c>
      <c r="L987" s="180">
        <v>1</v>
      </c>
      <c r="M987" s="181"/>
    </row>
    <row r="988" spans="1:24" s="132" customFormat="1" x14ac:dyDescent="0.3">
      <c r="A988" s="132" t="s">
        <v>132</v>
      </c>
      <c r="B988" s="132" t="s">
        <v>3481</v>
      </c>
      <c r="C988" s="132" t="s">
        <v>52</v>
      </c>
      <c r="D988" s="132" t="s">
        <v>2942</v>
      </c>
      <c r="F988" s="132" t="s">
        <v>1856</v>
      </c>
      <c r="G988" s="132" t="s">
        <v>1857</v>
      </c>
      <c r="H988" s="132" t="s">
        <v>1858</v>
      </c>
      <c r="I988" s="182">
        <v>1</v>
      </c>
      <c r="J988" s="132" t="s">
        <v>121</v>
      </c>
      <c r="K988" s="132" t="s">
        <v>4508</v>
      </c>
      <c r="L988" s="182">
        <v>0</v>
      </c>
    </row>
    <row r="989" spans="1:24" s="138" customFormat="1" x14ac:dyDescent="0.3">
      <c r="A989" s="135" t="s">
        <v>132</v>
      </c>
      <c r="B989" s="135" t="s">
        <v>3481</v>
      </c>
      <c r="C989" s="135" t="s">
        <v>52</v>
      </c>
      <c r="D989" s="135" t="s">
        <v>3927</v>
      </c>
      <c r="E989" s="135"/>
      <c r="F989" s="135" t="s">
        <v>3930</v>
      </c>
      <c r="G989" s="135" t="s">
        <v>3931</v>
      </c>
      <c r="H989" s="135" t="s">
        <v>1490</v>
      </c>
      <c r="I989" s="135">
        <v>1</v>
      </c>
      <c r="J989" s="135" t="s">
        <v>105</v>
      </c>
      <c r="K989" s="135" t="s">
        <v>4508</v>
      </c>
      <c r="L989" s="135">
        <v>1</v>
      </c>
      <c r="W989" s="135"/>
      <c r="X989" s="135"/>
    </row>
    <row r="990" spans="1:24" s="138" customFormat="1" x14ac:dyDescent="0.3">
      <c r="A990" s="135" t="s">
        <v>132</v>
      </c>
      <c r="B990" s="135" t="s">
        <v>3481</v>
      </c>
      <c r="C990" s="135" t="s">
        <v>52</v>
      </c>
      <c r="D990" s="135" t="s">
        <v>4513</v>
      </c>
      <c r="E990" s="135"/>
      <c r="F990" s="135" t="s">
        <v>4546</v>
      </c>
      <c r="G990" s="135" t="s">
        <v>160</v>
      </c>
      <c r="H990" s="135" t="s">
        <v>126</v>
      </c>
      <c r="I990" s="135">
        <v>1</v>
      </c>
      <c r="J990" s="135" t="s">
        <v>105</v>
      </c>
      <c r="K990" s="135" t="s">
        <v>4508</v>
      </c>
      <c r="L990" s="135">
        <v>1</v>
      </c>
      <c r="W990" s="135"/>
      <c r="X990" s="135"/>
    </row>
    <row r="991" spans="1:24" s="123" customFormat="1" x14ac:dyDescent="0.3">
      <c r="A991" s="132" t="s">
        <v>132</v>
      </c>
      <c r="B991" s="132" t="s">
        <v>3481</v>
      </c>
      <c r="C991" s="132" t="s">
        <v>52</v>
      </c>
      <c r="D991" s="132" t="s">
        <v>4513</v>
      </c>
      <c r="E991" s="132"/>
      <c r="F991" s="132" t="s">
        <v>4547</v>
      </c>
      <c r="G991" s="132" t="s">
        <v>331</v>
      </c>
      <c r="H991" s="132" t="s">
        <v>4548</v>
      </c>
      <c r="I991" s="132">
        <v>1</v>
      </c>
      <c r="J991" s="132" t="s">
        <v>121</v>
      </c>
      <c r="K991" s="132" t="s">
        <v>4508</v>
      </c>
      <c r="L991" s="132">
        <v>0</v>
      </c>
      <c r="W991" s="132"/>
      <c r="X991" s="132"/>
    </row>
    <row r="992" spans="1:24" s="138" customFormat="1" x14ac:dyDescent="0.3">
      <c r="A992" s="135" t="s">
        <v>132</v>
      </c>
      <c r="B992" s="135" t="s">
        <v>3481</v>
      </c>
      <c r="C992" s="135" t="s">
        <v>52</v>
      </c>
      <c r="D992" s="135" t="s">
        <v>4336</v>
      </c>
      <c r="E992" s="135"/>
      <c r="F992" s="135" t="s">
        <v>4419</v>
      </c>
      <c r="G992" s="135" t="s">
        <v>4420</v>
      </c>
      <c r="H992" s="135" t="s">
        <v>1485</v>
      </c>
      <c r="I992" s="135">
        <v>1</v>
      </c>
      <c r="J992" s="135" t="s">
        <v>105</v>
      </c>
      <c r="K992" s="135" t="s">
        <v>4508</v>
      </c>
      <c r="L992" s="135">
        <v>1</v>
      </c>
      <c r="W992" s="135"/>
      <c r="X992" s="135"/>
    </row>
    <row r="993" spans="1:24" x14ac:dyDescent="0.3">
      <c r="A993" s="6" t="s">
        <v>132</v>
      </c>
      <c r="B993" s="6" t="s">
        <v>3481</v>
      </c>
      <c r="C993" s="6" t="s">
        <v>52</v>
      </c>
      <c r="D993" s="6" t="s">
        <v>3106</v>
      </c>
      <c r="E993" s="6"/>
      <c r="F993" s="6" t="s">
        <v>3514</v>
      </c>
      <c r="G993" s="6" t="s">
        <v>1150</v>
      </c>
      <c r="H993" s="6" t="s">
        <v>1316</v>
      </c>
      <c r="I993" s="6">
        <v>1</v>
      </c>
      <c r="J993" s="6" t="s">
        <v>105</v>
      </c>
      <c r="K993" s="6" t="s">
        <v>4511</v>
      </c>
      <c r="L993" s="6">
        <v>1</v>
      </c>
      <c r="N993"/>
      <c r="W993" s="6"/>
      <c r="X993" s="6"/>
    </row>
    <row r="994" spans="1:24" s="138" customFormat="1" x14ac:dyDescent="0.3">
      <c r="A994" s="135" t="s">
        <v>132</v>
      </c>
      <c r="B994" s="135" t="s">
        <v>3481</v>
      </c>
      <c r="C994" s="135" t="s">
        <v>52</v>
      </c>
      <c r="D994" s="135" t="s">
        <v>3153</v>
      </c>
      <c r="E994" s="135"/>
      <c r="F994" s="135" t="s">
        <v>3510</v>
      </c>
      <c r="G994" s="135" t="s">
        <v>596</v>
      </c>
      <c r="H994" s="135" t="s">
        <v>292</v>
      </c>
      <c r="I994" s="135">
        <v>1</v>
      </c>
      <c r="J994" s="135" t="s">
        <v>105</v>
      </c>
      <c r="K994" s="135" t="s">
        <v>4508</v>
      </c>
      <c r="L994" s="135">
        <v>1</v>
      </c>
      <c r="W994" s="135"/>
      <c r="X994" s="135"/>
    </row>
    <row r="995" spans="1:24" s="138" customFormat="1" x14ac:dyDescent="0.3">
      <c r="A995" s="135" t="s">
        <v>132</v>
      </c>
      <c r="B995" s="135" t="s">
        <v>3481</v>
      </c>
      <c r="C995" s="135" t="s">
        <v>52</v>
      </c>
      <c r="D995" s="135" t="s">
        <v>3507</v>
      </c>
      <c r="E995" s="135"/>
      <c r="F995" s="135" t="s">
        <v>3508</v>
      </c>
      <c r="G995" s="135" t="s">
        <v>1866</v>
      </c>
      <c r="H995" s="135" t="s">
        <v>382</v>
      </c>
      <c r="I995" s="135">
        <v>1</v>
      </c>
      <c r="J995" s="135" t="s">
        <v>105</v>
      </c>
      <c r="K995" s="135" t="s">
        <v>4508</v>
      </c>
      <c r="L995" s="135">
        <v>1</v>
      </c>
      <c r="W995" s="135"/>
      <c r="X995" s="135"/>
    </row>
    <row r="996" spans="1:24" x14ac:dyDescent="0.3">
      <c r="A996" s="6" t="s">
        <v>132</v>
      </c>
      <c r="B996" s="6" t="s">
        <v>3481</v>
      </c>
      <c r="C996" s="6" t="s">
        <v>52</v>
      </c>
      <c r="D996" s="6" t="s">
        <v>3442</v>
      </c>
      <c r="E996" s="6"/>
      <c r="F996" s="6" t="s">
        <v>3511</v>
      </c>
      <c r="G996" s="6" t="s">
        <v>947</v>
      </c>
      <c r="H996" s="6" t="s">
        <v>160</v>
      </c>
      <c r="I996" s="6">
        <v>1</v>
      </c>
      <c r="J996" s="6" t="s">
        <v>105</v>
      </c>
      <c r="K996" s="6" t="s">
        <v>4511</v>
      </c>
      <c r="L996" s="6">
        <v>1</v>
      </c>
      <c r="N996"/>
      <c r="W996" s="6"/>
      <c r="X996" s="6"/>
    </row>
    <row r="997" spans="1:24" s="138" customFormat="1" x14ac:dyDescent="0.3">
      <c r="A997" s="135" t="s">
        <v>132</v>
      </c>
      <c r="B997" s="135" t="s">
        <v>3481</v>
      </c>
      <c r="C997" s="135" t="s">
        <v>52</v>
      </c>
      <c r="D997" s="135" t="s">
        <v>3927</v>
      </c>
      <c r="E997" s="135"/>
      <c r="F997" s="135" t="s">
        <v>4006</v>
      </c>
      <c r="G997" s="135" t="s">
        <v>4007</v>
      </c>
      <c r="H997" s="135" t="s">
        <v>4008</v>
      </c>
      <c r="I997" s="135">
        <v>1</v>
      </c>
      <c r="J997" s="135" t="s">
        <v>105</v>
      </c>
      <c r="K997" s="135" t="s">
        <v>4508</v>
      </c>
      <c r="L997" s="135">
        <v>1</v>
      </c>
      <c r="W997" s="135"/>
      <c r="X997" s="135"/>
    </row>
    <row r="998" spans="1:24" s="138" customFormat="1" x14ac:dyDescent="0.3">
      <c r="A998" s="135" t="s">
        <v>132</v>
      </c>
      <c r="B998" s="135" t="s">
        <v>3481</v>
      </c>
      <c r="C998" s="135" t="s">
        <v>52</v>
      </c>
      <c r="D998" s="135" t="s">
        <v>4513</v>
      </c>
      <c r="E998" s="135"/>
      <c r="F998" s="135" t="s">
        <v>4549</v>
      </c>
      <c r="G998" s="135" t="s">
        <v>4550</v>
      </c>
      <c r="H998" s="135" t="s">
        <v>1258</v>
      </c>
      <c r="I998" s="135">
        <v>1</v>
      </c>
      <c r="J998" s="135" t="s">
        <v>105</v>
      </c>
      <c r="K998" s="135" t="s">
        <v>4508</v>
      </c>
      <c r="L998" s="135">
        <v>1</v>
      </c>
      <c r="W998" s="135"/>
      <c r="X998" s="135"/>
    </row>
    <row r="999" spans="1:24" x14ac:dyDescent="0.3">
      <c r="A999" s="6" t="s">
        <v>132</v>
      </c>
      <c r="B999" s="6" t="s">
        <v>3481</v>
      </c>
      <c r="C999" s="6" t="s">
        <v>52</v>
      </c>
      <c r="D999" s="6" t="s">
        <v>3057</v>
      </c>
      <c r="E999" s="6"/>
      <c r="F999" s="6" t="s">
        <v>3512</v>
      </c>
      <c r="G999" s="6" t="s">
        <v>1854</v>
      </c>
      <c r="H999" s="6" t="s">
        <v>1855</v>
      </c>
      <c r="I999" s="6">
        <v>1</v>
      </c>
      <c r="J999" s="6" t="s">
        <v>105</v>
      </c>
      <c r="K999" s="6" t="s">
        <v>4511</v>
      </c>
      <c r="L999" s="6">
        <v>1</v>
      </c>
      <c r="N999"/>
      <c r="W999" s="6"/>
      <c r="X999" s="6"/>
    </row>
    <row r="1000" spans="1:24" x14ac:dyDescent="0.3">
      <c r="A1000" s="6" t="s">
        <v>132</v>
      </c>
      <c r="B1000" s="6" t="s">
        <v>3481</v>
      </c>
      <c r="C1000" s="6" t="s">
        <v>52</v>
      </c>
      <c r="D1000" s="6" t="s">
        <v>2942</v>
      </c>
      <c r="E1000" s="6"/>
      <c r="F1000" s="6" t="s">
        <v>1867</v>
      </c>
      <c r="G1000" s="6" t="s">
        <v>1868</v>
      </c>
      <c r="H1000" s="6" t="s">
        <v>594</v>
      </c>
      <c r="I1000" s="6">
        <v>1</v>
      </c>
      <c r="J1000" s="6" t="s">
        <v>105</v>
      </c>
      <c r="K1000" s="6" t="s">
        <v>4510</v>
      </c>
      <c r="L1000" s="6">
        <v>1</v>
      </c>
      <c r="N1000"/>
      <c r="W1000" s="6"/>
      <c r="X1000" s="6"/>
    </row>
    <row r="1001" spans="1:24" s="138" customFormat="1" x14ac:dyDescent="0.3">
      <c r="A1001" s="135" t="s">
        <v>132</v>
      </c>
      <c r="B1001" s="135" t="s">
        <v>3481</v>
      </c>
      <c r="C1001" s="135" t="s">
        <v>52</v>
      </c>
      <c r="D1001" s="135" t="s">
        <v>4513</v>
      </c>
      <c r="E1001" s="135"/>
      <c r="F1001" s="135" t="s">
        <v>4551</v>
      </c>
      <c r="G1001" s="135" t="s">
        <v>4552</v>
      </c>
      <c r="H1001" s="135" t="s">
        <v>748</v>
      </c>
      <c r="I1001" s="135">
        <v>1</v>
      </c>
      <c r="J1001" s="135" t="s">
        <v>105</v>
      </c>
      <c r="K1001" s="135" t="s">
        <v>4508</v>
      </c>
      <c r="L1001" s="135">
        <v>1</v>
      </c>
      <c r="W1001" s="135"/>
      <c r="X1001" s="135"/>
    </row>
    <row r="1002" spans="1:24" s="138" customFormat="1" x14ac:dyDescent="0.3">
      <c r="A1002" s="135" t="s">
        <v>132</v>
      </c>
      <c r="B1002" s="135" t="s">
        <v>3481</v>
      </c>
      <c r="C1002" s="135" t="s">
        <v>52</v>
      </c>
      <c r="D1002" s="135" t="s">
        <v>2837</v>
      </c>
      <c r="E1002" s="135"/>
      <c r="F1002" s="135" t="s">
        <v>1872</v>
      </c>
      <c r="G1002" s="135" t="s">
        <v>1873</v>
      </c>
      <c r="H1002" s="135" t="s">
        <v>1874</v>
      </c>
      <c r="I1002" s="135">
        <v>1</v>
      </c>
      <c r="J1002" s="135" t="s">
        <v>105</v>
      </c>
      <c r="K1002" s="135" t="s">
        <v>4508</v>
      </c>
      <c r="L1002" s="135">
        <v>1</v>
      </c>
      <c r="W1002" s="135"/>
      <c r="X1002" s="135"/>
    </row>
    <row r="1003" spans="1:24" s="138" customFormat="1" x14ac:dyDescent="0.3">
      <c r="A1003" s="135" t="s">
        <v>132</v>
      </c>
      <c r="B1003" s="135" t="s">
        <v>3481</v>
      </c>
      <c r="C1003" s="135" t="s">
        <v>52</v>
      </c>
      <c r="D1003" s="135" t="s">
        <v>2876</v>
      </c>
      <c r="E1003" s="135"/>
      <c r="F1003" s="135" t="s">
        <v>1881</v>
      </c>
      <c r="G1003" s="135" t="s">
        <v>1882</v>
      </c>
      <c r="H1003" s="135" t="s">
        <v>1840</v>
      </c>
      <c r="I1003" s="135">
        <v>1</v>
      </c>
      <c r="J1003" s="135" t="s">
        <v>105</v>
      </c>
      <c r="K1003" s="135" t="s">
        <v>4508</v>
      </c>
      <c r="L1003" s="135">
        <v>1</v>
      </c>
      <c r="W1003" s="135"/>
      <c r="X1003" s="135"/>
    </row>
    <row r="1004" spans="1:24" s="138" customFormat="1" x14ac:dyDescent="0.3">
      <c r="A1004" s="135" t="s">
        <v>132</v>
      </c>
      <c r="B1004" s="135" t="s">
        <v>3481</v>
      </c>
      <c r="C1004" s="135" t="s">
        <v>52</v>
      </c>
      <c r="D1004" s="135" t="s">
        <v>4074</v>
      </c>
      <c r="E1004" s="135"/>
      <c r="F1004" s="135" t="s">
        <v>4267</v>
      </c>
      <c r="G1004" s="135" t="s">
        <v>1363</v>
      </c>
      <c r="H1004" s="135" t="s">
        <v>4268</v>
      </c>
      <c r="I1004" s="135">
        <v>1</v>
      </c>
      <c r="J1004" s="135" t="s">
        <v>105</v>
      </c>
      <c r="K1004" s="135" t="s">
        <v>4508</v>
      </c>
      <c r="L1004" s="135">
        <v>1</v>
      </c>
      <c r="W1004" s="135"/>
      <c r="X1004" s="135"/>
    </row>
    <row r="1005" spans="1:24" s="138" customFormat="1" x14ac:dyDescent="0.3">
      <c r="A1005" s="135" t="s">
        <v>132</v>
      </c>
      <c r="B1005" s="135" t="s">
        <v>3481</v>
      </c>
      <c r="C1005" s="135" t="s">
        <v>52</v>
      </c>
      <c r="D1005" s="135" t="s">
        <v>2885</v>
      </c>
      <c r="E1005" s="135"/>
      <c r="F1005" s="135" t="s">
        <v>3509</v>
      </c>
      <c r="G1005" s="135" t="s">
        <v>1849</v>
      </c>
      <c r="H1005" s="135" t="s">
        <v>778</v>
      </c>
      <c r="I1005" s="135">
        <v>1</v>
      </c>
      <c r="J1005" s="135" t="s">
        <v>105</v>
      </c>
      <c r="K1005" s="135" t="s">
        <v>4508</v>
      </c>
      <c r="L1005" s="135">
        <v>1</v>
      </c>
      <c r="W1005" s="135"/>
      <c r="X1005" s="135"/>
    </row>
    <row r="1006" spans="1:24" s="138" customFormat="1" x14ac:dyDescent="0.3">
      <c r="A1006" s="135" t="s">
        <v>132</v>
      </c>
      <c r="B1006" s="135" t="s">
        <v>3481</v>
      </c>
      <c r="C1006" s="135" t="s">
        <v>52</v>
      </c>
      <c r="D1006" s="135" t="s">
        <v>2951</v>
      </c>
      <c r="E1006" s="135"/>
      <c r="F1006" s="135" t="s">
        <v>1845</v>
      </c>
      <c r="G1006" s="135" t="s">
        <v>1846</v>
      </c>
      <c r="H1006" s="135" t="s">
        <v>135</v>
      </c>
      <c r="I1006" s="135">
        <v>1</v>
      </c>
      <c r="J1006" s="135" t="s">
        <v>105</v>
      </c>
      <c r="K1006" s="135" t="s">
        <v>4508</v>
      </c>
      <c r="L1006" s="135">
        <v>1</v>
      </c>
      <c r="W1006" s="135"/>
      <c r="X1006" s="135"/>
    </row>
    <row r="1007" spans="1:24" s="138" customFormat="1" x14ac:dyDescent="0.3">
      <c r="A1007" s="135" t="s">
        <v>132</v>
      </c>
      <c r="B1007" s="135" t="s">
        <v>3481</v>
      </c>
      <c r="C1007" s="135" t="s">
        <v>52</v>
      </c>
      <c r="D1007" s="135" t="s">
        <v>3303</v>
      </c>
      <c r="E1007" s="135"/>
      <c r="F1007" s="135" t="s">
        <v>3515</v>
      </c>
      <c r="G1007" s="135" t="s">
        <v>1859</v>
      </c>
      <c r="H1007" s="135" t="s">
        <v>1860</v>
      </c>
      <c r="I1007" s="135">
        <v>1</v>
      </c>
      <c r="J1007" s="135" t="s">
        <v>105</v>
      </c>
      <c r="K1007" s="135" t="s">
        <v>4508</v>
      </c>
      <c r="L1007" s="135">
        <v>1</v>
      </c>
      <c r="W1007" s="135"/>
      <c r="X1007" s="135"/>
    </row>
    <row r="1008" spans="1:24" x14ac:dyDescent="0.3">
      <c r="A1008" s="6" t="s">
        <v>132</v>
      </c>
      <c r="B1008" s="6" t="s">
        <v>3481</v>
      </c>
      <c r="C1008" s="6" t="s">
        <v>52</v>
      </c>
      <c r="D1008" s="6" t="s">
        <v>2837</v>
      </c>
      <c r="E1008" s="6"/>
      <c r="F1008" s="6" t="s">
        <v>1841</v>
      </c>
      <c r="G1008" s="6" t="s">
        <v>1842</v>
      </c>
      <c r="H1008" s="6" t="s">
        <v>1221</v>
      </c>
      <c r="I1008" s="6">
        <v>1</v>
      </c>
      <c r="J1008" s="6" t="s">
        <v>105</v>
      </c>
      <c r="K1008" s="6" t="s">
        <v>4510</v>
      </c>
      <c r="L1008" s="6">
        <v>1</v>
      </c>
      <c r="N1008"/>
      <c r="W1008" s="6"/>
      <c r="X1008" s="6"/>
    </row>
    <row r="1009" spans="1:26" x14ac:dyDescent="0.3">
      <c r="A1009" s="6" t="s">
        <v>132</v>
      </c>
      <c r="B1009" s="6" t="s">
        <v>3481</v>
      </c>
      <c r="C1009" s="6" t="s">
        <v>52</v>
      </c>
      <c r="D1009" s="6" t="s">
        <v>2962</v>
      </c>
      <c r="E1009" s="6"/>
      <c r="F1009" s="6" t="s">
        <v>1836</v>
      </c>
      <c r="G1009" s="6" t="s">
        <v>1837</v>
      </c>
      <c r="H1009" s="6" t="s">
        <v>1838</v>
      </c>
      <c r="I1009" s="6">
        <v>1</v>
      </c>
      <c r="J1009" s="6" t="s">
        <v>105</v>
      </c>
      <c r="K1009" s="6" t="s">
        <v>4507</v>
      </c>
      <c r="L1009" s="6">
        <v>1</v>
      </c>
      <c r="N1009"/>
      <c r="W1009" s="6"/>
      <c r="X1009" s="6"/>
    </row>
    <row r="1010" spans="1:26" s="123" customFormat="1" x14ac:dyDescent="0.3">
      <c r="A1010" s="132" t="s">
        <v>132</v>
      </c>
      <c r="B1010" s="132" t="s">
        <v>3481</v>
      </c>
      <c r="C1010" s="132" t="s">
        <v>52</v>
      </c>
      <c r="D1010" s="132" t="s">
        <v>2836</v>
      </c>
      <c r="E1010" s="132"/>
      <c r="F1010" s="132" t="s">
        <v>1835</v>
      </c>
      <c r="G1010" s="132" t="s">
        <v>843</v>
      </c>
      <c r="H1010" s="132" t="s">
        <v>369</v>
      </c>
      <c r="I1010" s="132">
        <v>1</v>
      </c>
      <c r="J1010" s="132" t="s">
        <v>121</v>
      </c>
      <c r="K1010" s="132" t="s">
        <v>4508</v>
      </c>
      <c r="L1010" s="132">
        <v>0</v>
      </c>
      <c r="W1010" s="132"/>
      <c r="X1010" s="132"/>
    </row>
    <row r="1011" spans="1:26" s="138" customFormat="1" x14ac:dyDescent="0.3">
      <c r="A1011" s="135" t="s">
        <v>132</v>
      </c>
      <c r="B1011" s="135" t="s">
        <v>3481</v>
      </c>
      <c r="C1011" s="135" t="s">
        <v>52</v>
      </c>
      <c r="D1011" s="135" t="s">
        <v>4074</v>
      </c>
      <c r="E1011" s="135"/>
      <c r="F1011" s="135" t="s">
        <v>4264</v>
      </c>
      <c r="G1011" s="135" t="s">
        <v>4265</v>
      </c>
      <c r="H1011" s="135" t="s">
        <v>4266</v>
      </c>
      <c r="I1011" s="135">
        <v>1</v>
      </c>
      <c r="J1011" s="135" t="s">
        <v>105</v>
      </c>
      <c r="K1011" s="135" t="s">
        <v>4508</v>
      </c>
      <c r="L1011" s="135">
        <v>1</v>
      </c>
      <c r="W1011" s="135"/>
      <c r="X1011" s="135"/>
    </row>
    <row r="1012" spans="1:26" s="138" customFormat="1" x14ac:dyDescent="0.3">
      <c r="A1012" s="135" t="s">
        <v>132</v>
      </c>
      <c r="B1012" s="135" t="s">
        <v>3481</v>
      </c>
      <c r="C1012" s="135" t="s">
        <v>52</v>
      </c>
      <c r="D1012" s="135" t="s">
        <v>3927</v>
      </c>
      <c r="E1012" s="135"/>
      <c r="F1012" s="135" t="s">
        <v>3928</v>
      </c>
      <c r="G1012" s="135" t="s">
        <v>3929</v>
      </c>
      <c r="H1012" s="135" t="s">
        <v>332</v>
      </c>
      <c r="I1012" s="135">
        <v>1</v>
      </c>
      <c r="J1012" s="135" t="s">
        <v>105</v>
      </c>
      <c r="K1012" s="135" t="s">
        <v>4508</v>
      </c>
      <c r="L1012" s="135">
        <v>1</v>
      </c>
      <c r="W1012" s="135"/>
      <c r="X1012" s="135"/>
    </row>
    <row r="1013" spans="1:26" x14ac:dyDescent="0.3">
      <c r="A1013" s="6" t="s">
        <v>132</v>
      </c>
      <c r="B1013" s="6" t="s">
        <v>3481</v>
      </c>
      <c r="C1013" s="6" t="s">
        <v>52</v>
      </c>
      <c r="D1013" s="6" t="s">
        <v>2890</v>
      </c>
      <c r="E1013" s="6"/>
      <c r="F1013" s="6" t="s">
        <v>3513</v>
      </c>
      <c r="G1013" s="6" t="s">
        <v>1869</v>
      </c>
      <c r="H1013" s="6" t="s">
        <v>210</v>
      </c>
      <c r="I1013" s="6">
        <v>1</v>
      </c>
      <c r="J1013" s="6" t="s">
        <v>105</v>
      </c>
      <c r="K1013" s="6" t="s">
        <v>4510</v>
      </c>
      <c r="L1013" s="6">
        <v>1</v>
      </c>
      <c r="N1013"/>
      <c r="W1013" s="6"/>
      <c r="X1013" s="6"/>
    </row>
    <row r="1014" spans="1:26" s="6" customFormat="1" x14ac:dyDescent="0.3">
      <c r="A1014" s="8" t="s">
        <v>2562</v>
      </c>
      <c r="B1014" s="61"/>
      <c r="C1014" s="8"/>
      <c r="D1014" s="8"/>
      <c r="F1014" s="8"/>
      <c r="G1014" s="8"/>
      <c r="H1014" s="8"/>
      <c r="I1014" s="29">
        <f>SUM(I978:I1013)</f>
        <v>36</v>
      </c>
      <c r="J1014" s="8"/>
      <c r="K1014" s="8"/>
      <c r="L1014" s="29">
        <f>SUM(L978:L1013)</f>
        <v>32</v>
      </c>
      <c r="M1014" s="62">
        <f>(L1014/I1014)</f>
        <v>0.88888888888888884</v>
      </c>
    </row>
    <row r="1015" spans="1:26" s="6" customFormat="1" x14ac:dyDescent="0.3">
      <c r="A1015" s="108"/>
      <c r="B1015" s="104"/>
      <c r="C1015" s="104"/>
      <c r="D1015" s="104"/>
      <c r="F1015" s="104"/>
      <c r="G1015" s="104"/>
      <c r="H1015" s="104"/>
      <c r="I1015" s="55"/>
      <c r="J1015" s="109"/>
      <c r="L1015" s="55"/>
    </row>
    <row r="1016" spans="1:26" s="6" customFormat="1" x14ac:dyDescent="0.3">
      <c r="A1016" s="6" t="s">
        <v>132</v>
      </c>
      <c r="B1016" s="6" t="s">
        <v>3481</v>
      </c>
      <c r="C1016" s="6" t="s">
        <v>51</v>
      </c>
      <c r="D1016" s="6" t="s">
        <v>3524</v>
      </c>
      <c r="F1016" s="6" t="s">
        <v>3525</v>
      </c>
      <c r="G1016" s="6" t="s">
        <v>1906</v>
      </c>
      <c r="H1016" s="6" t="s">
        <v>547</v>
      </c>
      <c r="I1016" s="150">
        <v>1</v>
      </c>
      <c r="J1016" s="6" t="s">
        <v>105</v>
      </c>
      <c r="K1016" s="6" t="s">
        <v>4511</v>
      </c>
      <c r="L1016" s="150">
        <v>1</v>
      </c>
    </row>
    <row r="1017" spans="1:26" s="132" customFormat="1" x14ac:dyDescent="0.3">
      <c r="A1017" s="132" t="s">
        <v>132</v>
      </c>
      <c r="B1017" s="132" t="s">
        <v>3481</v>
      </c>
      <c r="C1017" s="132" t="s">
        <v>51</v>
      </c>
      <c r="D1017" s="132" t="s">
        <v>4336</v>
      </c>
      <c r="F1017" s="132" t="s">
        <v>4424</v>
      </c>
      <c r="G1017" s="132" t="s">
        <v>4425</v>
      </c>
      <c r="H1017" s="132" t="s">
        <v>3796</v>
      </c>
      <c r="I1017" s="182">
        <v>1</v>
      </c>
      <c r="J1017" s="132" t="s">
        <v>121</v>
      </c>
      <c r="K1017" s="132" t="s">
        <v>4508</v>
      </c>
      <c r="L1017" s="182">
        <v>0</v>
      </c>
    </row>
    <row r="1018" spans="1:26" s="6" customFormat="1" x14ac:dyDescent="0.3">
      <c r="A1018" s="6" t="s">
        <v>132</v>
      </c>
      <c r="B1018" s="6" t="s">
        <v>3481</v>
      </c>
      <c r="C1018" s="6" t="s">
        <v>51</v>
      </c>
      <c r="D1018" s="6" t="s">
        <v>3527</v>
      </c>
      <c r="F1018" s="6" t="s">
        <v>3528</v>
      </c>
      <c r="G1018" s="6" t="s">
        <v>1905</v>
      </c>
      <c r="H1018" s="6" t="s">
        <v>1670</v>
      </c>
      <c r="I1018" s="150">
        <v>1</v>
      </c>
      <c r="J1018" s="6" t="s">
        <v>105</v>
      </c>
      <c r="K1018" s="6" t="s">
        <v>4512</v>
      </c>
      <c r="L1018" s="150">
        <v>1</v>
      </c>
    </row>
    <row r="1019" spans="1:26" x14ac:dyDescent="0.3">
      <c r="A1019" s="6" t="s">
        <v>132</v>
      </c>
      <c r="B1019" s="6" t="s">
        <v>3481</v>
      </c>
      <c r="C1019" s="6" t="s">
        <v>51</v>
      </c>
      <c r="D1019" s="6" t="s">
        <v>3132</v>
      </c>
      <c r="E1019" s="6"/>
      <c r="F1019" s="6" t="s">
        <v>3529</v>
      </c>
      <c r="G1019" s="6" t="s">
        <v>1907</v>
      </c>
      <c r="H1019" s="6" t="s">
        <v>1908</v>
      </c>
      <c r="I1019" s="6">
        <v>1</v>
      </c>
      <c r="J1019" s="6" t="s">
        <v>105</v>
      </c>
      <c r="K1019" s="6" t="s">
        <v>4512</v>
      </c>
      <c r="L1019" s="6">
        <v>1</v>
      </c>
      <c r="N1019"/>
      <c r="W1019" s="6"/>
      <c r="X1019" s="6"/>
    </row>
    <row r="1020" spans="1:26" x14ac:dyDescent="0.3">
      <c r="A1020" s="6" t="s">
        <v>132</v>
      </c>
      <c r="B1020" s="6" t="s">
        <v>3481</v>
      </c>
      <c r="C1020" s="6" t="s">
        <v>51</v>
      </c>
      <c r="D1020" s="6" t="s">
        <v>3450</v>
      </c>
      <c r="E1020" s="6"/>
      <c r="F1020" s="6" t="s">
        <v>3526</v>
      </c>
      <c r="G1020" s="6" t="s">
        <v>657</v>
      </c>
      <c r="H1020" s="6" t="s">
        <v>336</v>
      </c>
      <c r="I1020" s="6">
        <v>1</v>
      </c>
      <c r="J1020" s="6" t="s">
        <v>105</v>
      </c>
      <c r="K1020" s="6" t="s">
        <v>4510</v>
      </c>
      <c r="L1020" s="6">
        <v>1</v>
      </c>
      <c r="N1020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s="138" customFormat="1" x14ac:dyDescent="0.3">
      <c r="A1021" s="135" t="s">
        <v>132</v>
      </c>
      <c r="B1021" s="135" t="s">
        <v>3481</v>
      </c>
      <c r="C1021" s="135" t="s">
        <v>51</v>
      </c>
      <c r="D1021" s="135" t="s">
        <v>2876</v>
      </c>
      <c r="E1021" s="135"/>
      <c r="F1021" s="135" t="s">
        <v>1891</v>
      </c>
      <c r="G1021" s="135" t="s">
        <v>296</v>
      </c>
      <c r="H1021" s="135" t="s">
        <v>545</v>
      </c>
      <c r="I1021" s="135">
        <v>1</v>
      </c>
      <c r="J1021" s="135" t="s">
        <v>105</v>
      </c>
      <c r="K1021" s="135" t="s">
        <v>4508</v>
      </c>
      <c r="L1021" s="135">
        <v>1</v>
      </c>
      <c r="W1021" s="135"/>
      <c r="X1021" s="135"/>
    </row>
    <row r="1022" spans="1:26" s="138" customFormat="1" x14ac:dyDescent="0.3">
      <c r="A1022" s="135" t="s">
        <v>132</v>
      </c>
      <c r="B1022" s="135" t="s">
        <v>3481</v>
      </c>
      <c r="C1022" s="135" t="s">
        <v>51</v>
      </c>
      <c r="D1022" s="135" t="s">
        <v>3520</v>
      </c>
      <c r="E1022" s="135"/>
      <c r="F1022" s="135" t="s">
        <v>3521</v>
      </c>
      <c r="G1022" s="135" t="s">
        <v>1903</v>
      </c>
      <c r="H1022" s="135" t="s">
        <v>1904</v>
      </c>
      <c r="I1022" s="135">
        <v>1</v>
      </c>
      <c r="J1022" s="135" t="s">
        <v>105</v>
      </c>
      <c r="K1022" s="135" t="s">
        <v>4508</v>
      </c>
      <c r="L1022" s="135">
        <v>1</v>
      </c>
      <c r="W1022" s="135"/>
      <c r="X1022" s="135"/>
    </row>
    <row r="1023" spans="1:26" s="123" customFormat="1" x14ac:dyDescent="0.3">
      <c r="A1023" s="132" t="s">
        <v>132</v>
      </c>
      <c r="B1023" s="132" t="s">
        <v>3481</v>
      </c>
      <c r="C1023" s="132" t="s">
        <v>51</v>
      </c>
      <c r="D1023" s="132" t="s">
        <v>4074</v>
      </c>
      <c r="E1023" s="132"/>
      <c r="F1023" s="132" t="s">
        <v>4305</v>
      </c>
      <c r="G1023" s="132" t="s">
        <v>885</v>
      </c>
      <c r="H1023" s="132" t="s">
        <v>2233</v>
      </c>
      <c r="I1023" s="132">
        <v>1</v>
      </c>
      <c r="J1023" s="132" t="s">
        <v>121</v>
      </c>
      <c r="K1023" s="132" t="s">
        <v>4508</v>
      </c>
      <c r="L1023" s="132">
        <v>0</v>
      </c>
      <c r="W1023" s="132"/>
      <c r="X1023" s="132"/>
    </row>
    <row r="1024" spans="1:26" s="138" customFormat="1" x14ac:dyDescent="0.3">
      <c r="A1024" s="135" t="s">
        <v>132</v>
      </c>
      <c r="B1024" s="135" t="s">
        <v>3481</v>
      </c>
      <c r="C1024" s="135" t="s">
        <v>51</v>
      </c>
      <c r="D1024" s="135" t="s">
        <v>2855</v>
      </c>
      <c r="E1024" s="135"/>
      <c r="F1024" s="135" t="s">
        <v>1909</v>
      </c>
      <c r="G1024" s="135" t="s">
        <v>1910</v>
      </c>
      <c r="H1024" s="135" t="s">
        <v>1911</v>
      </c>
      <c r="I1024" s="135">
        <v>1</v>
      </c>
      <c r="J1024" s="135" t="s">
        <v>105</v>
      </c>
      <c r="K1024" s="135" t="s">
        <v>4508</v>
      </c>
      <c r="L1024" s="135">
        <v>1</v>
      </c>
      <c r="W1024" s="135"/>
      <c r="X1024" s="135"/>
    </row>
    <row r="1025" spans="1:24" s="138" customFormat="1" x14ac:dyDescent="0.3">
      <c r="A1025" s="135" t="s">
        <v>132</v>
      </c>
      <c r="B1025" s="135" t="s">
        <v>3481</v>
      </c>
      <c r="C1025" s="135" t="s">
        <v>51</v>
      </c>
      <c r="D1025" s="135" t="s">
        <v>3522</v>
      </c>
      <c r="E1025" s="135"/>
      <c r="F1025" s="135" t="s">
        <v>3523</v>
      </c>
      <c r="G1025" s="135" t="s">
        <v>1901</v>
      </c>
      <c r="H1025" s="135" t="s">
        <v>1902</v>
      </c>
      <c r="I1025" s="135">
        <v>1</v>
      </c>
      <c r="J1025" s="135" t="s">
        <v>105</v>
      </c>
      <c r="K1025" s="135" t="s">
        <v>4508</v>
      </c>
      <c r="L1025" s="135">
        <v>1</v>
      </c>
      <c r="W1025" s="135"/>
      <c r="X1025" s="135"/>
    </row>
    <row r="1026" spans="1:24" x14ac:dyDescent="0.3">
      <c r="A1026" s="6" t="s">
        <v>132</v>
      </c>
      <c r="B1026" s="6" t="s">
        <v>3481</v>
      </c>
      <c r="C1026" s="6" t="s">
        <v>51</v>
      </c>
      <c r="D1026" s="6" t="s">
        <v>3530</v>
      </c>
      <c r="E1026" s="6"/>
      <c r="F1026" s="6" t="s">
        <v>3531</v>
      </c>
      <c r="G1026" s="6" t="s">
        <v>1894</v>
      </c>
      <c r="H1026" s="6" t="s">
        <v>1895</v>
      </c>
      <c r="I1026" s="6">
        <v>1</v>
      </c>
      <c r="J1026" s="6" t="s">
        <v>105</v>
      </c>
      <c r="K1026" s="6" t="s">
        <v>4507</v>
      </c>
      <c r="L1026" s="6">
        <v>1</v>
      </c>
      <c r="N1026"/>
      <c r="W1026" s="6"/>
      <c r="X1026" s="6"/>
    </row>
    <row r="1027" spans="1:24" s="6" customFormat="1" x14ac:dyDescent="0.3">
      <c r="A1027" s="8" t="s">
        <v>2562</v>
      </c>
      <c r="B1027" s="61"/>
      <c r="C1027" s="8"/>
      <c r="D1027" s="8"/>
      <c r="F1027" s="8"/>
      <c r="G1027" s="8"/>
      <c r="H1027" s="8"/>
      <c r="I1027" s="29">
        <f>SUM(I1016:I1026)</f>
        <v>11</v>
      </c>
      <c r="J1027" s="8"/>
      <c r="K1027" s="8"/>
      <c r="L1027" s="29">
        <f>SUM(L1016:L1026)</f>
        <v>9</v>
      </c>
      <c r="M1027" s="62">
        <f>(L1027/I1027)</f>
        <v>0.81818181818181823</v>
      </c>
    </row>
    <row r="1028" spans="1:24" s="6" customFormat="1" x14ac:dyDescent="0.3">
      <c r="A1028" s="8" t="s">
        <v>2563</v>
      </c>
      <c r="B1028" s="61"/>
      <c r="C1028" s="8"/>
      <c r="D1028" s="8"/>
      <c r="F1028" s="8"/>
      <c r="G1028" s="8"/>
      <c r="H1028" s="8"/>
      <c r="I1028" s="29">
        <f>SUM(I948+I962+I976+I1014+I1027)</f>
        <v>79</v>
      </c>
      <c r="J1028" s="8"/>
      <c r="K1028" s="8"/>
      <c r="L1028" s="29">
        <f>SUM(L948+L962+L976+L1014+L1027)</f>
        <v>70</v>
      </c>
      <c r="M1028" s="62">
        <f>(L1028/I1028)</f>
        <v>0.88607594936708856</v>
      </c>
    </row>
    <row r="1029" spans="1:24" s="6" customFormat="1" x14ac:dyDescent="0.3">
      <c r="A1029" s="108"/>
      <c r="B1029" s="104"/>
      <c r="C1029" s="104"/>
      <c r="D1029" s="104"/>
      <c r="F1029" s="104"/>
      <c r="G1029" s="104"/>
      <c r="H1029" s="104"/>
      <c r="I1029" s="55"/>
      <c r="J1029" s="109"/>
      <c r="L1029" s="55"/>
    </row>
    <row r="1030" spans="1:24" x14ac:dyDescent="0.3">
      <c r="A1030" s="6" t="s">
        <v>132</v>
      </c>
      <c r="B1030" s="6" t="s">
        <v>3532</v>
      </c>
      <c r="C1030" s="6" t="s">
        <v>56</v>
      </c>
      <c r="D1030" s="6" t="s">
        <v>2853</v>
      </c>
      <c r="E1030" s="6"/>
      <c r="F1030" s="6" t="s">
        <v>1933</v>
      </c>
      <c r="G1030" s="6" t="s">
        <v>1934</v>
      </c>
      <c r="H1030" s="6" t="s">
        <v>1935</v>
      </c>
      <c r="I1030" s="6">
        <v>1</v>
      </c>
      <c r="J1030" s="6" t="s">
        <v>105</v>
      </c>
      <c r="K1030" s="6" t="s">
        <v>4510</v>
      </c>
      <c r="L1030" s="6">
        <v>1</v>
      </c>
      <c r="N1030"/>
      <c r="W1030" s="6"/>
      <c r="X1030" s="6"/>
    </row>
    <row r="1031" spans="1:24" x14ac:dyDescent="0.3">
      <c r="A1031" s="6" t="s">
        <v>132</v>
      </c>
      <c r="B1031" s="6" t="s">
        <v>3532</v>
      </c>
      <c r="C1031" s="6" t="s">
        <v>56</v>
      </c>
      <c r="D1031" s="6" t="s">
        <v>3140</v>
      </c>
      <c r="E1031" s="6"/>
      <c r="F1031" s="6" t="s">
        <v>3537</v>
      </c>
      <c r="G1031" s="6" t="s">
        <v>1069</v>
      </c>
      <c r="H1031" s="6" t="s">
        <v>1924</v>
      </c>
      <c r="I1031" s="6">
        <v>1</v>
      </c>
      <c r="J1031" s="6" t="s">
        <v>105</v>
      </c>
      <c r="K1031" s="6" t="s">
        <v>4512</v>
      </c>
      <c r="L1031" s="6">
        <v>1</v>
      </c>
      <c r="N1031"/>
      <c r="W1031" s="6"/>
      <c r="X1031" s="6"/>
    </row>
    <row r="1032" spans="1:24" x14ac:dyDescent="0.3">
      <c r="A1032" s="6" t="s">
        <v>132</v>
      </c>
      <c r="B1032" s="6" t="s">
        <v>3532</v>
      </c>
      <c r="C1032" s="6" t="s">
        <v>56</v>
      </c>
      <c r="D1032" s="6" t="s">
        <v>2853</v>
      </c>
      <c r="E1032" s="6"/>
      <c r="F1032" s="6" t="s">
        <v>1925</v>
      </c>
      <c r="G1032" s="6" t="s">
        <v>1926</v>
      </c>
      <c r="H1032" s="6" t="s">
        <v>190</v>
      </c>
      <c r="I1032" s="6">
        <v>1</v>
      </c>
      <c r="J1032" s="6" t="s">
        <v>105</v>
      </c>
      <c r="K1032" s="6" t="s">
        <v>4510</v>
      </c>
      <c r="L1032" s="6">
        <v>1</v>
      </c>
      <c r="N1032"/>
      <c r="W1032" s="6"/>
      <c r="X1032" s="6"/>
    </row>
    <row r="1033" spans="1:24" s="123" customFormat="1" x14ac:dyDescent="0.3">
      <c r="A1033" s="132" t="s">
        <v>132</v>
      </c>
      <c r="B1033" s="132" t="s">
        <v>3532</v>
      </c>
      <c r="C1033" s="132" t="s">
        <v>56</v>
      </c>
      <c r="D1033" s="132" t="s">
        <v>2853</v>
      </c>
      <c r="E1033" s="132"/>
      <c r="F1033" s="132" t="s">
        <v>1915</v>
      </c>
      <c r="G1033" s="132" t="s">
        <v>1916</v>
      </c>
      <c r="H1033" s="132" t="s">
        <v>1917</v>
      </c>
      <c r="I1033" s="132">
        <v>1</v>
      </c>
      <c r="J1033" s="132" t="s">
        <v>121</v>
      </c>
      <c r="K1033" s="132" t="s">
        <v>4508</v>
      </c>
      <c r="L1033" s="132">
        <v>0</v>
      </c>
      <c r="W1033" s="132"/>
      <c r="X1033" s="132"/>
    </row>
    <row r="1034" spans="1:24" x14ac:dyDescent="0.3">
      <c r="A1034" s="6" t="s">
        <v>132</v>
      </c>
      <c r="B1034" s="6" t="s">
        <v>3532</v>
      </c>
      <c r="C1034" s="6" t="s">
        <v>56</v>
      </c>
      <c r="D1034" s="6" t="s">
        <v>2974</v>
      </c>
      <c r="E1034" s="6"/>
      <c r="F1034" s="6" t="s">
        <v>1930</v>
      </c>
      <c r="G1034" s="6" t="s">
        <v>1931</v>
      </c>
      <c r="H1034" s="6" t="s">
        <v>1932</v>
      </c>
      <c r="I1034" s="6">
        <v>1</v>
      </c>
      <c r="J1034" s="6" t="s">
        <v>105</v>
      </c>
      <c r="K1034" s="6" t="s">
        <v>4510</v>
      </c>
      <c r="L1034" s="6">
        <v>1</v>
      </c>
      <c r="N1034"/>
      <c r="W1034" s="6"/>
      <c r="X1034" s="6"/>
    </row>
    <row r="1035" spans="1:24" x14ac:dyDescent="0.3">
      <c r="A1035" s="6" t="s">
        <v>132</v>
      </c>
      <c r="B1035" s="6" t="s">
        <v>3532</v>
      </c>
      <c r="C1035" s="6" t="s">
        <v>56</v>
      </c>
      <c r="D1035" s="6" t="s">
        <v>3421</v>
      </c>
      <c r="E1035" s="6"/>
      <c r="F1035" s="6" t="s">
        <v>3533</v>
      </c>
      <c r="G1035" s="6" t="s">
        <v>1921</v>
      </c>
      <c r="H1035" s="6" t="s">
        <v>334</v>
      </c>
      <c r="I1035" s="6">
        <v>1</v>
      </c>
      <c r="J1035" s="6" t="s">
        <v>105</v>
      </c>
      <c r="K1035" s="6" t="s">
        <v>4509</v>
      </c>
      <c r="L1035" s="6">
        <v>1</v>
      </c>
      <c r="N1035"/>
      <c r="W1035" s="6"/>
      <c r="X1035" s="6"/>
    </row>
    <row r="1036" spans="1:24" x14ac:dyDescent="0.3">
      <c r="A1036" s="6" t="s">
        <v>132</v>
      </c>
      <c r="B1036" s="6" t="s">
        <v>3532</v>
      </c>
      <c r="C1036" s="6" t="s">
        <v>56</v>
      </c>
      <c r="D1036" s="6" t="s">
        <v>2917</v>
      </c>
      <c r="E1036" s="6"/>
      <c r="F1036" s="6" t="s">
        <v>1918</v>
      </c>
      <c r="G1036" s="6" t="s">
        <v>1919</v>
      </c>
      <c r="H1036" s="6" t="s">
        <v>1920</v>
      </c>
      <c r="I1036" s="6">
        <v>1</v>
      </c>
      <c r="J1036" s="6" t="s">
        <v>105</v>
      </c>
      <c r="K1036" s="6" t="s">
        <v>4507</v>
      </c>
      <c r="L1036" s="6">
        <v>1</v>
      </c>
      <c r="N1036"/>
      <c r="W1036" s="6"/>
      <c r="X1036" s="6"/>
    </row>
    <row r="1037" spans="1:24" x14ac:dyDescent="0.3">
      <c r="A1037" s="6" t="s">
        <v>132</v>
      </c>
      <c r="B1037" s="6" t="s">
        <v>3532</v>
      </c>
      <c r="C1037" s="6" t="s">
        <v>56</v>
      </c>
      <c r="D1037" s="6" t="s">
        <v>3132</v>
      </c>
      <c r="E1037" s="6"/>
      <c r="F1037" s="6" t="s">
        <v>3536</v>
      </c>
      <c r="G1037" s="6" t="s">
        <v>1447</v>
      </c>
      <c r="H1037" s="6" t="s">
        <v>114</v>
      </c>
      <c r="I1037" s="6">
        <v>1</v>
      </c>
      <c r="J1037" s="6" t="s">
        <v>105</v>
      </c>
      <c r="K1037" s="6" t="s">
        <v>4510</v>
      </c>
      <c r="L1037" s="6">
        <v>1</v>
      </c>
      <c r="N1037"/>
      <c r="W1037" s="6"/>
      <c r="X1037" s="6"/>
    </row>
    <row r="1038" spans="1:24" x14ac:dyDescent="0.3">
      <c r="A1038" s="6" t="s">
        <v>132</v>
      </c>
      <c r="B1038" s="6" t="s">
        <v>3532</v>
      </c>
      <c r="C1038" s="6" t="s">
        <v>56</v>
      </c>
      <c r="D1038" s="6" t="s">
        <v>2843</v>
      </c>
      <c r="E1038" s="6"/>
      <c r="F1038" s="6" t="s">
        <v>3534</v>
      </c>
      <c r="G1038" s="6" t="s">
        <v>1922</v>
      </c>
      <c r="H1038" s="6" t="s">
        <v>1923</v>
      </c>
      <c r="I1038" s="6">
        <v>1</v>
      </c>
      <c r="J1038" s="6" t="s">
        <v>105</v>
      </c>
      <c r="K1038" s="6" t="s">
        <v>4507</v>
      </c>
      <c r="L1038" s="6">
        <v>1</v>
      </c>
      <c r="N1038"/>
      <c r="W1038" s="6"/>
      <c r="X1038" s="6"/>
    </row>
    <row r="1039" spans="1:24" x14ac:dyDescent="0.3">
      <c r="A1039" s="6" t="s">
        <v>132</v>
      </c>
      <c r="B1039" s="6" t="s">
        <v>3532</v>
      </c>
      <c r="C1039" s="6" t="s">
        <v>56</v>
      </c>
      <c r="D1039" s="6" t="s">
        <v>3132</v>
      </c>
      <c r="E1039" s="6"/>
      <c r="F1039" s="6" t="s">
        <v>3535</v>
      </c>
      <c r="G1039" s="6" t="s">
        <v>834</v>
      </c>
      <c r="H1039" s="6" t="s">
        <v>548</v>
      </c>
      <c r="I1039" s="6">
        <v>1</v>
      </c>
      <c r="J1039" s="6" t="s">
        <v>105</v>
      </c>
      <c r="K1039" s="6" t="s">
        <v>4510</v>
      </c>
      <c r="L1039" s="6">
        <v>1</v>
      </c>
      <c r="N1039"/>
      <c r="W1039" s="6"/>
      <c r="X1039" s="6"/>
    </row>
    <row r="1040" spans="1:24" s="138" customFormat="1" x14ac:dyDescent="0.3">
      <c r="A1040" s="135" t="s">
        <v>132</v>
      </c>
      <c r="B1040" s="135" t="s">
        <v>3532</v>
      </c>
      <c r="C1040" s="135" t="s">
        <v>56</v>
      </c>
      <c r="D1040" s="135" t="s">
        <v>3734</v>
      </c>
      <c r="E1040" s="135"/>
      <c r="F1040" s="135" t="s">
        <v>3817</v>
      </c>
      <c r="G1040" s="135" t="s">
        <v>834</v>
      </c>
      <c r="H1040" s="135" t="s">
        <v>3818</v>
      </c>
      <c r="I1040" s="135">
        <v>1</v>
      </c>
      <c r="J1040" s="135" t="s">
        <v>105</v>
      </c>
      <c r="K1040" s="135" t="s">
        <v>4508</v>
      </c>
      <c r="L1040" s="135">
        <v>1</v>
      </c>
      <c r="W1040" s="135"/>
      <c r="X1040" s="135"/>
    </row>
    <row r="1041" spans="1:24" x14ac:dyDescent="0.3">
      <c r="A1041" s="6" t="s">
        <v>132</v>
      </c>
      <c r="B1041" s="6" t="s">
        <v>3532</v>
      </c>
      <c r="C1041" s="6" t="s">
        <v>56</v>
      </c>
      <c r="D1041" s="6" t="s">
        <v>2853</v>
      </c>
      <c r="E1041" s="6"/>
      <c r="F1041" s="6" t="s">
        <v>1912</v>
      </c>
      <c r="G1041" s="6" t="s">
        <v>1913</v>
      </c>
      <c r="H1041" s="6" t="s">
        <v>1914</v>
      </c>
      <c r="I1041" s="6">
        <v>1</v>
      </c>
      <c r="J1041" s="6" t="s">
        <v>105</v>
      </c>
      <c r="K1041" s="6" t="s">
        <v>4509</v>
      </c>
      <c r="L1041" s="6">
        <v>1</v>
      </c>
      <c r="N1041"/>
      <c r="W1041" s="6"/>
      <c r="X1041" s="6"/>
    </row>
    <row r="1042" spans="1:24" s="6" customFormat="1" x14ac:dyDescent="0.3">
      <c r="A1042" s="8" t="s">
        <v>2562</v>
      </c>
      <c r="B1042" s="61"/>
      <c r="C1042" s="8"/>
      <c r="D1042" s="8"/>
      <c r="F1042" s="8"/>
      <c r="G1042" s="8"/>
      <c r="H1042" s="8"/>
      <c r="I1042" s="29">
        <f>SUM(I1030:I1041)</f>
        <v>12</v>
      </c>
      <c r="J1042" s="8"/>
      <c r="K1042" s="8"/>
      <c r="L1042" s="29">
        <f>SUM(L1030:L1041)</f>
        <v>11</v>
      </c>
      <c r="M1042" s="62">
        <f>(L1042/I1042)</f>
        <v>0.91666666666666663</v>
      </c>
    </row>
    <row r="1043" spans="1:24" s="6" customFormat="1" x14ac:dyDescent="0.3">
      <c r="A1043" s="108"/>
      <c r="B1043" s="104"/>
      <c r="C1043" s="104"/>
      <c r="D1043" s="104"/>
      <c r="F1043" s="104"/>
      <c r="G1043" s="104"/>
      <c r="H1043" s="104"/>
      <c r="I1043" s="55"/>
      <c r="J1043" s="109"/>
      <c r="L1043" s="55"/>
    </row>
    <row r="1044" spans="1:24" s="132" customFormat="1" x14ac:dyDescent="0.3">
      <c r="A1044" s="132" t="s">
        <v>132</v>
      </c>
      <c r="B1044" s="132" t="s">
        <v>3532</v>
      </c>
      <c r="C1044" s="132" t="s">
        <v>82</v>
      </c>
      <c r="D1044" s="132" t="s">
        <v>2837</v>
      </c>
      <c r="F1044" s="132" t="s">
        <v>2001</v>
      </c>
      <c r="G1044" s="132" t="s">
        <v>2002</v>
      </c>
      <c r="H1044" s="132" t="s">
        <v>2003</v>
      </c>
      <c r="I1044" s="182">
        <v>1</v>
      </c>
      <c r="J1044" s="132" t="s">
        <v>121</v>
      </c>
      <c r="K1044" s="132" t="s">
        <v>4508</v>
      </c>
      <c r="L1044" s="121">
        <v>0</v>
      </c>
    </row>
    <row r="1045" spans="1:24" s="132" customFormat="1" x14ac:dyDescent="0.3">
      <c r="A1045" s="132" t="s">
        <v>132</v>
      </c>
      <c r="B1045" s="132" t="s">
        <v>3532</v>
      </c>
      <c r="C1045" s="132" t="s">
        <v>82</v>
      </c>
      <c r="D1045" s="132" t="s">
        <v>2837</v>
      </c>
      <c r="F1045" s="132" t="s">
        <v>2006</v>
      </c>
      <c r="G1045" s="132" t="s">
        <v>1632</v>
      </c>
      <c r="H1045" s="132" t="s">
        <v>2007</v>
      </c>
      <c r="I1045" s="120">
        <v>1</v>
      </c>
      <c r="J1045" s="132" t="s">
        <v>121</v>
      </c>
      <c r="K1045" s="132" t="s">
        <v>4508</v>
      </c>
      <c r="L1045" s="121">
        <v>0</v>
      </c>
    </row>
    <row r="1046" spans="1:24" s="135" customFormat="1" x14ac:dyDescent="0.3">
      <c r="A1046" s="135" t="s">
        <v>132</v>
      </c>
      <c r="B1046" s="135" t="s">
        <v>3532</v>
      </c>
      <c r="C1046" s="135" t="s">
        <v>82</v>
      </c>
      <c r="D1046" s="135" t="s">
        <v>2837</v>
      </c>
      <c r="F1046" s="135" t="s">
        <v>1949</v>
      </c>
      <c r="G1046" s="135" t="s">
        <v>1950</v>
      </c>
      <c r="H1046" s="135" t="s">
        <v>199</v>
      </c>
      <c r="I1046" s="133">
        <v>1</v>
      </c>
      <c r="J1046" s="135" t="s">
        <v>105</v>
      </c>
      <c r="K1046" s="135" t="s">
        <v>4508</v>
      </c>
      <c r="L1046" s="137">
        <v>1</v>
      </c>
    </row>
    <row r="1047" spans="1:24" s="135" customFormat="1" x14ac:dyDescent="0.3">
      <c r="A1047" s="135" t="s">
        <v>132</v>
      </c>
      <c r="B1047" s="135" t="s">
        <v>3532</v>
      </c>
      <c r="C1047" s="135" t="s">
        <v>82</v>
      </c>
      <c r="D1047" s="135" t="s">
        <v>2837</v>
      </c>
      <c r="F1047" s="135" t="s">
        <v>1959</v>
      </c>
      <c r="G1047" s="135" t="s">
        <v>1960</v>
      </c>
      <c r="H1047" s="135" t="s">
        <v>123</v>
      </c>
      <c r="I1047" s="133">
        <v>1</v>
      </c>
      <c r="J1047" s="135" t="s">
        <v>105</v>
      </c>
      <c r="K1047" s="135" t="s">
        <v>4508</v>
      </c>
      <c r="L1047" s="137">
        <v>1</v>
      </c>
    </row>
    <row r="1048" spans="1:24" s="135" customFormat="1" x14ac:dyDescent="0.3">
      <c r="A1048" s="135" t="s">
        <v>132</v>
      </c>
      <c r="B1048" s="135" t="s">
        <v>3532</v>
      </c>
      <c r="C1048" s="135" t="s">
        <v>82</v>
      </c>
      <c r="D1048" s="135" t="s">
        <v>2837</v>
      </c>
      <c r="F1048" s="135" t="s">
        <v>1984</v>
      </c>
      <c r="G1048" s="135" t="s">
        <v>1985</v>
      </c>
      <c r="H1048" s="135" t="s">
        <v>1986</v>
      </c>
      <c r="I1048" s="133">
        <v>1</v>
      </c>
      <c r="J1048" s="135" t="s">
        <v>105</v>
      </c>
      <c r="K1048" s="135" t="s">
        <v>4508</v>
      </c>
      <c r="L1048" s="137">
        <v>1</v>
      </c>
    </row>
    <row r="1049" spans="1:24" s="132" customFormat="1" x14ac:dyDescent="0.3">
      <c r="A1049" s="132" t="s">
        <v>132</v>
      </c>
      <c r="B1049" s="132" t="s">
        <v>3532</v>
      </c>
      <c r="C1049" s="132" t="s">
        <v>82</v>
      </c>
      <c r="D1049" s="132" t="s">
        <v>2837</v>
      </c>
      <c r="F1049" s="132" t="s">
        <v>1987</v>
      </c>
      <c r="G1049" s="132" t="s">
        <v>1988</v>
      </c>
      <c r="H1049" s="132" t="s">
        <v>1848</v>
      </c>
      <c r="I1049" s="120">
        <v>1</v>
      </c>
      <c r="J1049" s="132" t="s">
        <v>121</v>
      </c>
      <c r="K1049" s="132" t="s">
        <v>4508</v>
      </c>
      <c r="L1049" s="121">
        <v>0</v>
      </c>
    </row>
    <row r="1050" spans="1:24" s="135" customFormat="1" x14ac:dyDescent="0.3">
      <c r="A1050" s="135" t="s">
        <v>132</v>
      </c>
      <c r="B1050" s="135" t="s">
        <v>3532</v>
      </c>
      <c r="C1050" s="135" t="s">
        <v>82</v>
      </c>
      <c r="D1050" s="135" t="s">
        <v>2837</v>
      </c>
      <c r="F1050" s="135" t="s">
        <v>1994</v>
      </c>
      <c r="G1050" s="135" t="s">
        <v>1995</v>
      </c>
      <c r="H1050" s="135" t="s">
        <v>416</v>
      </c>
      <c r="I1050" s="133">
        <v>1</v>
      </c>
      <c r="J1050" s="135" t="s">
        <v>105</v>
      </c>
      <c r="K1050" s="135" t="s">
        <v>4508</v>
      </c>
      <c r="L1050" s="137">
        <v>1</v>
      </c>
    </row>
    <row r="1051" spans="1:24" s="132" customFormat="1" x14ac:dyDescent="0.3">
      <c r="A1051" s="132" t="s">
        <v>132</v>
      </c>
      <c r="B1051" s="132" t="s">
        <v>3532</v>
      </c>
      <c r="C1051" s="132" t="s">
        <v>82</v>
      </c>
      <c r="D1051" s="132" t="s">
        <v>2837</v>
      </c>
      <c r="F1051" s="132" t="s">
        <v>1947</v>
      </c>
      <c r="G1051" s="132" t="s">
        <v>1948</v>
      </c>
      <c r="H1051" s="132" t="s">
        <v>857</v>
      </c>
      <c r="I1051" s="120">
        <v>1</v>
      </c>
      <c r="J1051" s="132" t="s">
        <v>121</v>
      </c>
      <c r="K1051" s="132" t="s">
        <v>4508</v>
      </c>
      <c r="L1051" s="121">
        <v>0</v>
      </c>
    </row>
    <row r="1052" spans="1:24" s="135" customFormat="1" x14ac:dyDescent="0.3">
      <c r="A1052" s="135" t="s">
        <v>132</v>
      </c>
      <c r="B1052" s="135" t="s">
        <v>3532</v>
      </c>
      <c r="C1052" s="135" t="s">
        <v>82</v>
      </c>
      <c r="D1052" s="135" t="s">
        <v>2837</v>
      </c>
      <c r="F1052" s="135" t="s">
        <v>1963</v>
      </c>
      <c r="G1052" s="135" t="s">
        <v>1964</v>
      </c>
      <c r="H1052" s="135" t="s">
        <v>292</v>
      </c>
      <c r="I1052" s="133">
        <v>1</v>
      </c>
      <c r="J1052" s="135" t="s">
        <v>105</v>
      </c>
      <c r="K1052" s="135" t="s">
        <v>4508</v>
      </c>
      <c r="L1052" s="137">
        <v>1</v>
      </c>
    </row>
    <row r="1053" spans="1:24" s="135" customFormat="1" x14ac:dyDescent="0.3">
      <c r="A1053" s="135" t="s">
        <v>132</v>
      </c>
      <c r="B1053" s="135" t="s">
        <v>3532</v>
      </c>
      <c r="C1053" s="135" t="s">
        <v>82</v>
      </c>
      <c r="D1053" s="135" t="s">
        <v>4336</v>
      </c>
      <c r="F1053" s="135" t="s">
        <v>4427</v>
      </c>
      <c r="G1053" s="135" t="s">
        <v>4428</v>
      </c>
      <c r="H1053" s="135" t="s">
        <v>292</v>
      </c>
      <c r="I1053" s="133">
        <v>1</v>
      </c>
      <c r="J1053" s="135" t="s">
        <v>105</v>
      </c>
      <c r="K1053" s="135" t="s">
        <v>4508</v>
      </c>
      <c r="L1053" s="137">
        <v>1</v>
      </c>
    </row>
    <row r="1054" spans="1:24" s="135" customFormat="1" x14ac:dyDescent="0.3">
      <c r="A1054" s="135" t="s">
        <v>132</v>
      </c>
      <c r="B1054" s="135" t="s">
        <v>3532</v>
      </c>
      <c r="C1054" s="135" t="s">
        <v>82</v>
      </c>
      <c r="D1054" s="135" t="s">
        <v>2837</v>
      </c>
      <c r="F1054" s="135" t="s">
        <v>1940</v>
      </c>
      <c r="G1054" s="135" t="s">
        <v>1941</v>
      </c>
      <c r="H1054" s="135" t="s">
        <v>114</v>
      </c>
      <c r="I1054" s="133">
        <v>1</v>
      </c>
      <c r="J1054" s="135" t="s">
        <v>105</v>
      </c>
      <c r="K1054" s="135" t="s">
        <v>4508</v>
      </c>
      <c r="L1054" s="137">
        <v>1</v>
      </c>
    </row>
    <row r="1055" spans="1:24" s="135" customFormat="1" x14ac:dyDescent="0.3">
      <c r="A1055" s="135" t="s">
        <v>132</v>
      </c>
      <c r="B1055" s="135" t="s">
        <v>3532</v>
      </c>
      <c r="C1055" s="135" t="s">
        <v>82</v>
      </c>
      <c r="D1055" s="135" t="s">
        <v>2837</v>
      </c>
      <c r="F1055" s="135" t="s">
        <v>1972</v>
      </c>
      <c r="G1055" s="135" t="s">
        <v>1973</v>
      </c>
      <c r="H1055" s="135" t="s">
        <v>1971</v>
      </c>
      <c r="I1055" s="133">
        <v>1</v>
      </c>
      <c r="J1055" s="135" t="s">
        <v>105</v>
      </c>
      <c r="K1055" s="135" t="s">
        <v>4508</v>
      </c>
      <c r="L1055" s="137">
        <v>1</v>
      </c>
    </row>
    <row r="1056" spans="1:24" s="132" customFormat="1" x14ac:dyDescent="0.3">
      <c r="A1056" s="132" t="s">
        <v>132</v>
      </c>
      <c r="B1056" s="132" t="s">
        <v>3532</v>
      </c>
      <c r="C1056" s="132" t="s">
        <v>82</v>
      </c>
      <c r="D1056" s="132" t="s">
        <v>4074</v>
      </c>
      <c r="F1056" s="132" t="s">
        <v>4274</v>
      </c>
      <c r="G1056" s="132" t="s">
        <v>516</v>
      </c>
      <c r="H1056" s="132" t="s">
        <v>4275</v>
      </c>
      <c r="I1056" s="120">
        <v>1</v>
      </c>
      <c r="J1056" s="132" t="s">
        <v>121</v>
      </c>
      <c r="K1056" s="132" t="s">
        <v>4508</v>
      </c>
      <c r="L1056" s="121">
        <v>0</v>
      </c>
    </row>
    <row r="1057" spans="1:12" s="135" customFormat="1" x14ac:dyDescent="0.3">
      <c r="A1057" s="135" t="s">
        <v>132</v>
      </c>
      <c r="B1057" s="135" t="s">
        <v>3532</v>
      </c>
      <c r="C1057" s="135" t="s">
        <v>82</v>
      </c>
      <c r="D1057" s="135" t="s">
        <v>2837</v>
      </c>
      <c r="F1057" s="135" t="s">
        <v>1998</v>
      </c>
      <c r="G1057" s="135" t="s">
        <v>1999</v>
      </c>
      <c r="H1057" s="135" t="s">
        <v>2000</v>
      </c>
      <c r="I1057" s="133">
        <v>1</v>
      </c>
      <c r="J1057" s="135" t="s">
        <v>105</v>
      </c>
      <c r="K1057" s="135" t="s">
        <v>4508</v>
      </c>
      <c r="L1057" s="137">
        <v>1</v>
      </c>
    </row>
    <row r="1058" spans="1:12" s="6" customFormat="1" x14ac:dyDescent="0.3">
      <c r="A1058" s="6" t="s">
        <v>132</v>
      </c>
      <c r="B1058" s="6" t="s">
        <v>3532</v>
      </c>
      <c r="C1058" s="6" t="s">
        <v>82</v>
      </c>
      <c r="D1058" s="6" t="s">
        <v>2837</v>
      </c>
      <c r="F1058" s="6" t="s">
        <v>1976</v>
      </c>
      <c r="G1058" s="6" t="s">
        <v>1977</v>
      </c>
      <c r="H1058" s="6" t="s">
        <v>545</v>
      </c>
      <c r="I1058" s="104">
        <v>1</v>
      </c>
      <c r="J1058" s="6" t="s">
        <v>121</v>
      </c>
      <c r="K1058" s="6" t="s">
        <v>4508</v>
      </c>
      <c r="L1058" s="55">
        <v>0</v>
      </c>
    </row>
    <row r="1059" spans="1:12" s="135" customFormat="1" x14ac:dyDescent="0.3">
      <c r="A1059" s="135" t="s">
        <v>132</v>
      </c>
      <c r="B1059" s="135" t="s">
        <v>3532</v>
      </c>
      <c r="C1059" s="135" t="s">
        <v>82</v>
      </c>
      <c r="D1059" s="135" t="s">
        <v>2837</v>
      </c>
      <c r="F1059" s="135" t="s">
        <v>1978</v>
      </c>
      <c r="G1059" s="135" t="s">
        <v>864</v>
      </c>
      <c r="H1059" s="135" t="s">
        <v>123</v>
      </c>
      <c r="I1059" s="133">
        <v>1</v>
      </c>
      <c r="J1059" s="135" t="s">
        <v>105</v>
      </c>
      <c r="K1059" s="135" t="s">
        <v>4508</v>
      </c>
      <c r="L1059" s="137">
        <v>1</v>
      </c>
    </row>
    <row r="1060" spans="1:12" s="132" customFormat="1" x14ac:dyDescent="0.3">
      <c r="A1060" s="132" t="s">
        <v>132</v>
      </c>
      <c r="B1060" s="132" t="s">
        <v>3532</v>
      </c>
      <c r="C1060" s="132" t="s">
        <v>82</v>
      </c>
      <c r="D1060" s="132" t="s">
        <v>4074</v>
      </c>
      <c r="F1060" s="132" t="s">
        <v>4272</v>
      </c>
      <c r="G1060" s="132" t="s">
        <v>4273</v>
      </c>
      <c r="H1060" s="132" t="s">
        <v>241</v>
      </c>
      <c r="I1060" s="120">
        <v>1</v>
      </c>
      <c r="J1060" s="132" t="s">
        <v>121</v>
      </c>
      <c r="K1060" s="132" t="s">
        <v>4508</v>
      </c>
      <c r="L1060" s="121">
        <v>0</v>
      </c>
    </row>
    <row r="1061" spans="1:12" s="6" customFormat="1" x14ac:dyDescent="0.3">
      <c r="A1061" s="6" t="s">
        <v>132</v>
      </c>
      <c r="B1061" s="6" t="s">
        <v>3532</v>
      </c>
      <c r="C1061" s="6" t="s">
        <v>82</v>
      </c>
      <c r="D1061" s="6" t="s">
        <v>2837</v>
      </c>
      <c r="F1061" s="6" t="s">
        <v>1981</v>
      </c>
      <c r="G1061" s="6" t="s">
        <v>1982</v>
      </c>
      <c r="H1061" s="6" t="s">
        <v>1983</v>
      </c>
      <c r="I1061" s="104">
        <v>1</v>
      </c>
      <c r="J1061" s="6" t="s">
        <v>105</v>
      </c>
      <c r="K1061" s="6" t="s">
        <v>4510</v>
      </c>
      <c r="L1061" s="55">
        <v>1</v>
      </c>
    </row>
    <row r="1062" spans="1:12" s="135" customFormat="1" x14ac:dyDescent="0.3">
      <c r="A1062" s="135" t="s">
        <v>132</v>
      </c>
      <c r="B1062" s="135" t="s">
        <v>3532</v>
      </c>
      <c r="C1062" s="135" t="s">
        <v>82</v>
      </c>
      <c r="D1062" s="135" t="s">
        <v>2837</v>
      </c>
      <c r="F1062" s="135" t="s">
        <v>1979</v>
      </c>
      <c r="G1062" s="135" t="s">
        <v>183</v>
      </c>
      <c r="H1062" s="135" t="s">
        <v>815</v>
      </c>
      <c r="I1062" s="133">
        <v>1</v>
      </c>
      <c r="J1062" s="135" t="s">
        <v>105</v>
      </c>
      <c r="K1062" s="135" t="s">
        <v>4508</v>
      </c>
      <c r="L1062" s="137">
        <v>1</v>
      </c>
    </row>
    <row r="1063" spans="1:12" s="135" customFormat="1" x14ac:dyDescent="0.3">
      <c r="A1063" s="135" t="s">
        <v>132</v>
      </c>
      <c r="B1063" s="135" t="s">
        <v>3532</v>
      </c>
      <c r="C1063" s="135" t="s">
        <v>82</v>
      </c>
      <c r="D1063" s="135" t="s">
        <v>2837</v>
      </c>
      <c r="F1063" s="135" t="s">
        <v>1945</v>
      </c>
      <c r="G1063" s="135" t="s">
        <v>1946</v>
      </c>
      <c r="H1063" s="135" t="s">
        <v>126</v>
      </c>
      <c r="I1063" s="133">
        <v>1</v>
      </c>
      <c r="J1063" s="135" t="s">
        <v>105</v>
      </c>
      <c r="K1063" s="135" t="s">
        <v>4508</v>
      </c>
      <c r="L1063" s="137">
        <v>1</v>
      </c>
    </row>
    <row r="1064" spans="1:12" s="135" customFormat="1" x14ac:dyDescent="0.3">
      <c r="A1064" s="135" t="s">
        <v>132</v>
      </c>
      <c r="B1064" s="135" t="s">
        <v>3532</v>
      </c>
      <c r="C1064" s="135" t="s">
        <v>82</v>
      </c>
      <c r="D1064" s="135" t="s">
        <v>2837</v>
      </c>
      <c r="F1064" s="135" t="s">
        <v>1951</v>
      </c>
      <c r="G1064" s="135" t="s">
        <v>1952</v>
      </c>
      <c r="H1064" s="135" t="s">
        <v>416</v>
      </c>
      <c r="I1064" s="133">
        <v>1</v>
      </c>
      <c r="J1064" s="135" t="s">
        <v>105</v>
      </c>
      <c r="K1064" s="135" t="s">
        <v>4508</v>
      </c>
      <c r="L1064" s="137">
        <v>1</v>
      </c>
    </row>
    <row r="1065" spans="1:12" s="135" customFormat="1" x14ac:dyDescent="0.3">
      <c r="A1065" s="135" t="s">
        <v>132</v>
      </c>
      <c r="B1065" s="135" t="s">
        <v>3532</v>
      </c>
      <c r="C1065" s="135" t="s">
        <v>82</v>
      </c>
      <c r="D1065" s="135" t="s">
        <v>2837</v>
      </c>
      <c r="F1065" s="135" t="s">
        <v>1989</v>
      </c>
      <c r="G1065" s="135" t="s">
        <v>1990</v>
      </c>
      <c r="H1065" s="135" t="s">
        <v>857</v>
      </c>
      <c r="I1065" s="133">
        <v>1</v>
      </c>
      <c r="J1065" s="135" t="s">
        <v>105</v>
      </c>
      <c r="K1065" s="135" t="s">
        <v>4508</v>
      </c>
      <c r="L1065" s="137">
        <v>1</v>
      </c>
    </row>
    <row r="1066" spans="1:12" s="135" customFormat="1" x14ac:dyDescent="0.3">
      <c r="A1066" s="135" t="s">
        <v>132</v>
      </c>
      <c r="B1066" s="135" t="s">
        <v>3532</v>
      </c>
      <c r="C1066" s="135" t="s">
        <v>82</v>
      </c>
      <c r="D1066" s="135" t="s">
        <v>2837</v>
      </c>
      <c r="F1066" s="135" t="s">
        <v>1955</v>
      </c>
      <c r="G1066" s="135" t="s">
        <v>1956</v>
      </c>
      <c r="H1066" s="135" t="s">
        <v>1957</v>
      </c>
      <c r="I1066" s="133">
        <v>1</v>
      </c>
      <c r="J1066" s="135" t="s">
        <v>105</v>
      </c>
      <c r="K1066" s="135" t="s">
        <v>4508</v>
      </c>
      <c r="L1066" s="137">
        <v>1</v>
      </c>
    </row>
    <row r="1067" spans="1:12" s="132" customFormat="1" x14ac:dyDescent="0.3">
      <c r="A1067" s="132" t="s">
        <v>132</v>
      </c>
      <c r="B1067" s="132" t="s">
        <v>3532</v>
      </c>
      <c r="C1067" s="132" t="s">
        <v>82</v>
      </c>
      <c r="D1067" s="132" t="s">
        <v>4074</v>
      </c>
      <c r="F1067" s="132" t="s">
        <v>4269</v>
      </c>
      <c r="G1067" s="132" t="s">
        <v>4270</v>
      </c>
      <c r="H1067" s="132" t="s">
        <v>4271</v>
      </c>
      <c r="I1067" s="120">
        <v>1</v>
      </c>
      <c r="J1067" s="132" t="s">
        <v>121</v>
      </c>
      <c r="K1067" s="132" t="s">
        <v>4508</v>
      </c>
      <c r="L1067" s="121">
        <v>0</v>
      </c>
    </row>
    <row r="1068" spans="1:12" s="135" customFormat="1" x14ac:dyDescent="0.3">
      <c r="A1068" s="135" t="s">
        <v>132</v>
      </c>
      <c r="B1068" s="135" t="s">
        <v>3532</v>
      </c>
      <c r="C1068" s="135" t="s">
        <v>82</v>
      </c>
      <c r="D1068" s="135" t="s">
        <v>2837</v>
      </c>
      <c r="F1068" s="135" t="s">
        <v>1966</v>
      </c>
      <c r="G1068" s="135" t="s">
        <v>545</v>
      </c>
      <c r="H1068" s="135" t="s">
        <v>1967</v>
      </c>
      <c r="I1068" s="133">
        <v>1</v>
      </c>
      <c r="J1068" s="135" t="s">
        <v>105</v>
      </c>
      <c r="K1068" s="135" t="s">
        <v>4508</v>
      </c>
      <c r="L1068" s="137">
        <v>1</v>
      </c>
    </row>
    <row r="1069" spans="1:12" s="135" customFormat="1" x14ac:dyDescent="0.3">
      <c r="A1069" s="135" t="s">
        <v>132</v>
      </c>
      <c r="B1069" s="135" t="s">
        <v>3532</v>
      </c>
      <c r="C1069" s="135" t="s">
        <v>82</v>
      </c>
      <c r="D1069" s="135" t="s">
        <v>2837</v>
      </c>
      <c r="F1069" s="135" t="s">
        <v>1970</v>
      </c>
      <c r="G1069" s="135" t="s">
        <v>183</v>
      </c>
      <c r="H1069" s="135" t="s">
        <v>1971</v>
      </c>
      <c r="I1069" s="133">
        <v>1</v>
      </c>
      <c r="J1069" s="135" t="s">
        <v>105</v>
      </c>
      <c r="K1069" s="135" t="s">
        <v>4508</v>
      </c>
      <c r="L1069" s="137">
        <v>1</v>
      </c>
    </row>
    <row r="1070" spans="1:12" s="135" customFormat="1" x14ac:dyDescent="0.3">
      <c r="A1070" s="135" t="s">
        <v>132</v>
      </c>
      <c r="B1070" s="135" t="s">
        <v>3532</v>
      </c>
      <c r="C1070" s="135" t="s">
        <v>82</v>
      </c>
      <c r="D1070" s="135" t="s">
        <v>2837</v>
      </c>
      <c r="F1070" s="135" t="s">
        <v>1968</v>
      </c>
      <c r="G1070" s="135" t="s">
        <v>1969</v>
      </c>
      <c r="H1070" s="135" t="s">
        <v>640</v>
      </c>
      <c r="I1070" s="133">
        <v>1</v>
      </c>
      <c r="J1070" s="135" t="s">
        <v>105</v>
      </c>
      <c r="K1070" s="135" t="s">
        <v>4508</v>
      </c>
      <c r="L1070" s="137">
        <v>1</v>
      </c>
    </row>
    <row r="1071" spans="1:12" s="135" customFormat="1" x14ac:dyDescent="0.3">
      <c r="A1071" s="135" t="s">
        <v>132</v>
      </c>
      <c r="B1071" s="135" t="s">
        <v>3532</v>
      </c>
      <c r="C1071" s="135" t="s">
        <v>82</v>
      </c>
      <c r="D1071" s="135" t="s">
        <v>2837</v>
      </c>
      <c r="F1071" s="135" t="s">
        <v>1974</v>
      </c>
      <c r="G1071" s="135" t="s">
        <v>1975</v>
      </c>
      <c r="H1071" s="135" t="s">
        <v>256</v>
      </c>
      <c r="I1071" s="133">
        <v>1</v>
      </c>
      <c r="J1071" s="135" t="s">
        <v>105</v>
      </c>
      <c r="K1071" s="135" t="s">
        <v>4508</v>
      </c>
      <c r="L1071" s="137">
        <v>1</v>
      </c>
    </row>
    <row r="1072" spans="1:12" s="135" customFormat="1" x14ac:dyDescent="0.3">
      <c r="A1072" s="135" t="s">
        <v>132</v>
      </c>
      <c r="B1072" s="135" t="s">
        <v>3532</v>
      </c>
      <c r="C1072" s="135" t="s">
        <v>82</v>
      </c>
      <c r="D1072" s="135" t="s">
        <v>2837</v>
      </c>
      <c r="F1072" s="135" t="s">
        <v>2004</v>
      </c>
      <c r="G1072" s="135" t="s">
        <v>2005</v>
      </c>
      <c r="H1072" s="135" t="s">
        <v>578</v>
      </c>
      <c r="I1072" s="133">
        <v>1</v>
      </c>
      <c r="J1072" s="135" t="s">
        <v>105</v>
      </c>
      <c r="K1072" s="135" t="s">
        <v>4508</v>
      </c>
      <c r="L1072" s="137">
        <v>1</v>
      </c>
    </row>
    <row r="1073" spans="1:24" s="135" customFormat="1" x14ac:dyDescent="0.3">
      <c r="A1073" s="135" t="s">
        <v>132</v>
      </c>
      <c r="B1073" s="135" t="s">
        <v>3532</v>
      </c>
      <c r="C1073" s="135" t="s">
        <v>82</v>
      </c>
      <c r="D1073" s="135" t="s">
        <v>2837</v>
      </c>
      <c r="F1073" s="135" t="s">
        <v>1943</v>
      </c>
      <c r="G1073" s="135" t="s">
        <v>1944</v>
      </c>
      <c r="H1073" s="135" t="s">
        <v>748</v>
      </c>
      <c r="I1073" s="133">
        <v>1</v>
      </c>
      <c r="J1073" s="135" t="s">
        <v>105</v>
      </c>
      <c r="K1073" s="135" t="s">
        <v>4508</v>
      </c>
      <c r="L1073" s="137">
        <v>1</v>
      </c>
    </row>
    <row r="1074" spans="1:24" s="135" customFormat="1" x14ac:dyDescent="0.3">
      <c r="A1074" s="135" t="s">
        <v>132</v>
      </c>
      <c r="B1074" s="135" t="s">
        <v>3532</v>
      </c>
      <c r="C1074" s="135" t="s">
        <v>82</v>
      </c>
      <c r="D1074" s="135" t="s">
        <v>2837</v>
      </c>
      <c r="F1074" s="135" t="s">
        <v>1942</v>
      </c>
      <c r="G1074" s="135" t="s">
        <v>963</v>
      </c>
      <c r="H1074" s="135" t="s">
        <v>292</v>
      </c>
      <c r="I1074" s="133">
        <v>1</v>
      </c>
      <c r="J1074" s="135" t="s">
        <v>105</v>
      </c>
      <c r="K1074" s="135" t="s">
        <v>4508</v>
      </c>
      <c r="L1074" s="137">
        <v>1</v>
      </c>
    </row>
    <row r="1075" spans="1:24" s="132" customFormat="1" x14ac:dyDescent="0.3">
      <c r="A1075" s="132" t="s">
        <v>132</v>
      </c>
      <c r="B1075" s="132" t="s">
        <v>3532</v>
      </c>
      <c r="C1075" s="132" t="s">
        <v>82</v>
      </c>
      <c r="D1075" s="132" t="s">
        <v>2837</v>
      </c>
      <c r="F1075" s="132" t="s">
        <v>1958</v>
      </c>
      <c r="G1075" s="132" t="s">
        <v>154</v>
      </c>
      <c r="H1075" s="132" t="s">
        <v>857</v>
      </c>
      <c r="I1075" s="120">
        <v>1</v>
      </c>
      <c r="J1075" s="132" t="s">
        <v>121</v>
      </c>
      <c r="K1075" s="132" t="s">
        <v>4508</v>
      </c>
      <c r="L1075" s="121">
        <v>0</v>
      </c>
    </row>
    <row r="1076" spans="1:24" s="132" customFormat="1" x14ac:dyDescent="0.3">
      <c r="A1076" s="132" t="s">
        <v>132</v>
      </c>
      <c r="B1076" s="132" t="s">
        <v>3532</v>
      </c>
      <c r="C1076" s="132" t="s">
        <v>82</v>
      </c>
      <c r="D1076" s="132" t="s">
        <v>2837</v>
      </c>
      <c r="F1076" s="132" t="s">
        <v>1980</v>
      </c>
      <c r="G1076" s="132" t="s">
        <v>249</v>
      </c>
      <c r="H1076" s="132" t="s">
        <v>615</v>
      </c>
      <c r="I1076" s="120">
        <v>1</v>
      </c>
      <c r="J1076" s="132" t="s">
        <v>121</v>
      </c>
      <c r="K1076" s="132" t="s">
        <v>4508</v>
      </c>
      <c r="L1076" s="121">
        <v>0</v>
      </c>
    </row>
    <row r="1077" spans="1:24" s="132" customFormat="1" x14ac:dyDescent="0.3">
      <c r="A1077" s="132" t="s">
        <v>132</v>
      </c>
      <c r="B1077" s="132" t="s">
        <v>3532</v>
      </c>
      <c r="C1077" s="132" t="s">
        <v>82</v>
      </c>
      <c r="D1077" s="132" t="s">
        <v>2837</v>
      </c>
      <c r="F1077" s="132" t="s">
        <v>1938</v>
      </c>
      <c r="G1077" s="132" t="s">
        <v>1939</v>
      </c>
      <c r="H1077" s="132" t="s">
        <v>1043</v>
      </c>
      <c r="I1077" s="120">
        <v>1</v>
      </c>
      <c r="J1077" s="132" t="s">
        <v>121</v>
      </c>
      <c r="K1077" s="132" t="s">
        <v>4508</v>
      </c>
      <c r="L1077" s="121">
        <v>0</v>
      </c>
    </row>
    <row r="1078" spans="1:24" s="6" customFormat="1" x14ac:dyDescent="0.3">
      <c r="A1078" s="8" t="s">
        <v>2562</v>
      </c>
      <c r="B1078" s="61"/>
      <c r="C1078" s="8"/>
      <c r="D1078" s="8"/>
      <c r="F1078" s="8"/>
      <c r="G1078" s="8"/>
      <c r="H1078" s="8"/>
      <c r="I1078" s="29">
        <f>SUM(I1044:I1077)</f>
        <v>34</v>
      </c>
      <c r="J1078" s="8"/>
      <c r="K1078" s="8"/>
      <c r="L1078" s="29">
        <f>SUM(L1044:L1077)</f>
        <v>23</v>
      </c>
      <c r="M1078" s="62">
        <f>(L1078/I1078)</f>
        <v>0.67647058823529416</v>
      </c>
    </row>
    <row r="1079" spans="1:24" s="6" customFormat="1" x14ac:dyDescent="0.3">
      <c r="A1079" s="108"/>
      <c r="B1079" s="104"/>
      <c r="C1079" s="104"/>
      <c r="D1079" s="104"/>
      <c r="F1079" s="104"/>
      <c r="G1079" s="104"/>
      <c r="H1079" s="104"/>
      <c r="I1079" s="29"/>
      <c r="J1079" s="109"/>
      <c r="L1079" s="29"/>
      <c r="M1079" s="62"/>
    </row>
    <row r="1080" spans="1:24" s="135" customFormat="1" x14ac:dyDescent="0.3">
      <c r="A1080" s="135" t="s">
        <v>132</v>
      </c>
      <c r="B1080" s="135" t="s">
        <v>3532</v>
      </c>
      <c r="C1080" s="135" t="s">
        <v>54</v>
      </c>
      <c r="D1080" s="135" t="s">
        <v>2852</v>
      </c>
      <c r="F1080" s="135" t="s">
        <v>2027</v>
      </c>
      <c r="G1080" s="135" t="s">
        <v>596</v>
      </c>
      <c r="H1080" s="135" t="s">
        <v>1805</v>
      </c>
      <c r="I1080" s="180">
        <v>1</v>
      </c>
      <c r="J1080" s="135" t="s">
        <v>105</v>
      </c>
      <c r="K1080" s="135" t="s">
        <v>4508</v>
      </c>
      <c r="L1080" s="180">
        <v>1</v>
      </c>
      <c r="M1080" s="181"/>
    </row>
    <row r="1081" spans="1:24" s="6" customFormat="1" x14ac:dyDescent="0.3">
      <c r="A1081" s="6" t="s">
        <v>132</v>
      </c>
      <c r="B1081" s="6" t="s">
        <v>3532</v>
      </c>
      <c r="C1081" s="6" t="s">
        <v>54</v>
      </c>
      <c r="D1081" s="6" t="s">
        <v>2890</v>
      </c>
      <c r="F1081" s="6" t="s">
        <v>3539</v>
      </c>
      <c r="G1081" s="6" t="s">
        <v>2014</v>
      </c>
      <c r="H1081" s="6" t="s">
        <v>764</v>
      </c>
      <c r="I1081" s="150">
        <v>1</v>
      </c>
      <c r="J1081" s="6" t="s">
        <v>105</v>
      </c>
      <c r="K1081" s="6" t="s">
        <v>4511</v>
      </c>
      <c r="L1081" s="150">
        <v>1</v>
      </c>
      <c r="M1081" s="62"/>
    </row>
    <row r="1082" spans="1:24" s="6" customFormat="1" x14ac:dyDescent="0.3">
      <c r="A1082" s="6" t="s">
        <v>132</v>
      </c>
      <c r="B1082" s="6" t="s">
        <v>3532</v>
      </c>
      <c r="C1082" s="6" t="s">
        <v>54</v>
      </c>
      <c r="D1082" s="6" t="s">
        <v>3542</v>
      </c>
      <c r="F1082" s="6" t="s">
        <v>3543</v>
      </c>
      <c r="G1082" s="6" t="s">
        <v>2008</v>
      </c>
      <c r="H1082" s="6" t="s">
        <v>1230</v>
      </c>
      <c r="I1082" s="150">
        <v>1</v>
      </c>
      <c r="J1082" s="6" t="s">
        <v>105</v>
      </c>
      <c r="K1082" s="6" t="s">
        <v>4511</v>
      </c>
      <c r="L1082" s="150">
        <v>1</v>
      </c>
      <c r="M1082" s="62"/>
    </row>
    <row r="1083" spans="1:24" s="135" customFormat="1" x14ac:dyDescent="0.3">
      <c r="A1083" s="135" t="s">
        <v>132</v>
      </c>
      <c r="B1083" s="135" t="s">
        <v>3532</v>
      </c>
      <c r="C1083" s="135" t="s">
        <v>54</v>
      </c>
      <c r="D1083" s="135" t="s">
        <v>2876</v>
      </c>
      <c r="F1083" s="135" t="s">
        <v>2024</v>
      </c>
      <c r="G1083" s="135" t="s">
        <v>2025</v>
      </c>
      <c r="H1083" s="135" t="s">
        <v>2026</v>
      </c>
      <c r="I1083" s="180">
        <v>1</v>
      </c>
      <c r="J1083" s="135" t="s">
        <v>105</v>
      </c>
      <c r="K1083" s="135" t="s">
        <v>4508</v>
      </c>
      <c r="L1083" s="180">
        <v>1</v>
      </c>
      <c r="M1083" s="181"/>
    </row>
    <row r="1084" spans="1:24" s="138" customFormat="1" x14ac:dyDescent="0.3">
      <c r="A1084" s="135" t="s">
        <v>132</v>
      </c>
      <c r="B1084" s="135" t="s">
        <v>3532</v>
      </c>
      <c r="C1084" s="135" t="s">
        <v>54</v>
      </c>
      <c r="D1084" s="135" t="s">
        <v>2907</v>
      </c>
      <c r="E1084" s="135"/>
      <c r="F1084" s="135" t="s">
        <v>3545</v>
      </c>
      <c r="G1084" s="135" t="s">
        <v>160</v>
      </c>
      <c r="H1084" s="135" t="s">
        <v>194</v>
      </c>
      <c r="I1084" s="135">
        <v>1</v>
      </c>
      <c r="J1084" s="135" t="s">
        <v>105</v>
      </c>
      <c r="K1084" s="135" t="s">
        <v>4508</v>
      </c>
      <c r="L1084" s="186">
        <v>1</v>
      </c>
      <c r="W1084" s="135"/>
      <c r="X1084" s="135"/>
    </row>
    <row r="1085" spans="1:24" s="138" customFormat="1" x14ac:dyDescent="0.3">
      <c r="A1085" s="135" t="s">
        <v>132</v>
      </c>
      <c r="B1085" s="135" t="s">
        <v>3532</v>
      </c>
      <c r="C1085" s="135" t="s">
        <v>54</v>
      </c>
      <c r="D1085" s="135" t="s">
        <v>3734</v>
      </c>
      <c r="E1085" s="135"/>
      <c r="F1085" s="135" t="s">
        <v>3739</v>
      </c>
      <c r="G1085" s="135" t="s">
        <v>3748</v>
      </c>
      <c r="H1085" s="135" t="s">
        <v>3749</v>
      </c>
      <c r="I1085" s="135">
        <v>1</v>
      </c>
      <c r="J1085" s="135" t="s">
        <v>105</v>
      </c>
      <c r="K1085" s="135" t="s">
        <v>4508</v>
      </c>
      <c r="L1085" s="186">
        <v>1</v>
      </c>
      <c r="W1085" s="135"/>
      <c r="X1085" s="135"/>
    </row>
    <row r="1086" spans="1:24" x14ac:dyDescent="0.3">
      <c r="A1086" s="6" t="s">
        <v>132</v>
      </c>
      <c r="B1086" s="6" t="s">
        <v>3532</v>
      </c>
      <c r="C1086" s="6" t="s">
        <v>54</v>
      </c>
      <c r="D1086" s="6" t="s">
        <v>3530</v>
      </c>
      <c r="E1086" s="6"/>
      <c r="F1086" s="6" t="s">
        <v>3544</v>
      </c>
      <c r="G1086" s="6" t="s">
        <v>1271</v>
      </c>
      <c r="H1086" s="6" t="s">
        <v>135</v>
      </c>
      <c r="I1086" s="6">
        <v>1</v>
      </c>
      <c r="J1086" s="6" t="s">
        <v>105</v>
      </c>
      <c r="K1086" s="6" t="s">
        <v>4511</v>
      </c>
      <c r="L1086" s="151">
        <v>1</v>
      </c>
      <c r="N1086"/>
      <c r="W1086" s="6"/>
      <c r="X1086" s="6"/>
    </row>
    <row r="1087" spans="1:24" s="138" customFormat="1" x14ac:dyDescent="0.3">
      <c r="A1087" s="135" t="s">
        <v>132</v>
      </c>
      <c r="B1087" s="135" t="s">
        <v>3532</v>
      </c>
      <c r="C1087" s="135" t="s">
        <v>54</v>
      </c>
      <c r="D1087" s="135" t="s">
        <v>2905</v>
      </c>
      <c r="E1087" s="135"/>
      <c r="F1087" s="135" t="s">
        <v>3546</v>
      </c>
      <c r="G1087" s="135" t="s">
        <v>2009</v>
      </c>
      <c r="H1087" s="135" t="s">
        <v>1852</v>
      </c>
      <c r="I1087" s="135">
        <v>1</v>
      </c>
      <c r="J1087" s="135" t="s">
        <v>105</v>
      </c>
      <c r="K1087" s="135" t="s">
        <v>4508</v>
      </c>
      <c r="L1087" s="186">
        <v>1</v>
      </c>
      <c r="W1087" s="135"/>
      <c r="X1087" s="135"/>
    </row>
    <row r="1088" spans="1:24" s="138" customFormat="1" x14ac:dyDescent="0.3">
      <c r="A1088" s="135" t="s">
        <v>132</v>
      </c>
      <c r="B1088" s="135" t="s">
        <v>3532</v>
      </c>
      <c r="C1088" s="135" t="s">
        <v>54</v>
      </c>
      <c r="D1088" s="135" t="s">
        <v>2875</v>
      </c>
      <c r="E1088" s="135"/>
      <c r="F1088" s="135" t="s">
        <v>2018</v>
      </c>
      <c r="G1088" s="135" t="s">
        <v>2019</v>
      </c>
      <c r="H1088" s="135" t="s">
        <v>2020</v>
      </c>
      <c r="I1088" s="135">
        <v>1</v>
      </c>
      <c r="J1088" s="135" t="s">
        <v>105</v>
      </c>
      <c r="K1088" s="135" t="s">
        <v>4508</v>
      </c>
      <c r="L1088" s="186">
        <v>1</v>
      </c>
      <c r="W1088" s="135"/>
      <c r="X1088" s="135"/>
    </row>
    <row r="1089" spans="1:26" x14ac:dyDescent="0.3">
      <c r="A1089" s="6" t="s">
        <v>132</v>
      </c>
      <c r="B1089" s="6" t="s">
        <v>3532</v>
      </c>
      <c r="C1089" s="6" t="s">
        <v>54</v>
      </c>
      <c r="D1089" s="6" t="s">
        <v>2885</v>
      </c>
      <c r="E1089" s="6"/>
      <c r="F1089" s="6" t="s">
        <v>3541</v>
      </c>
      <c r="G1089" s="6" t="s">
        <v>2013</v>
      </c>
      <c r="H1089" s="6" t="s">
        <v>1508</v>
      </c>
      <c r="I1089" s="6">
        <v>1</v>
      </c>
      <c r="J1089" s="6" t="s">
        <v>105</v>
      </c>
      <c r="K1089" s="6" t="s">
        <v>4507</v>
      </c>
      <c r="L1089" s="151">
        <v>1</v>
      </c>
      <c r="N1089"/>
      <c r="W1089" s="6"/>
      <c r="X1089" s="6"/>
    </row>
    <row r="1090" spans="1:26" s="138" customFormat="1" x14ac:dyDescent="0.3">
      <c r="A1090" s="135" t="s">
        <v>132</v>
      </c>
      <c r="B1090" s="135" t="s">
        <v>3532</v>
      </c>
      <c r="C1090" s="135" t="s">
        <v>54</v>
      </c>
      <c r="D1090" s="135" t="s">
        <v>2851</v>
      </c>
      <c r="E1090" s="135"/>
      <c r="F1090" s="135" t="s">
        <v>2021</v>
      </c>
      <c r="G1090" s="135" t="s">
        <v>2022</v>
      </c>
      <c r="H1090" s="135" t="s">
        <v>2023</v>
      </c>
      <c r="I1090" s="135">
        <v>1</v>
      </c>
      <c r="J1090" s="135" t="s">
        <v>105</v>
      </c>
      <c r="K1090" s="135" t="s">
        <v>4508</v>
      </c>
      <c r="L1090" s="186">
        <v>1</v>
      </c>
      <c r="O1090" s="135"/>
      <c r="P1090" s="135"/>
      <c r="Q1090" s="135"/>
      <c r="R1090" s="135"/>
      <c r="S1090" s="135"/>
      <c r="T1090" s="135"/>
      <c r="U1090" s="135"/>
      <c r="V1090" s="135"/>
      <c r="W1090" s="135"/>
      <c r="X1090" s="135"/>
      <c r="Y1090" s="135"/>
      <c r="Z1090" s="135"/>
    </row>
    <row r="1091" spans="1:26" s="138" customFormat="1" x14ac:dyDescent="0.3">
      <c r="A1091" s="135" t="s">
        <v>132</v>
      </c>
      <c r="B1091" s="135" t="s">
        <v>3532</v>
      </c>
      <c r="C1091" s="135" t="s">
        <v>54</v>
      </c>
      <c r="D1091" s="135" t="s">
        <v>2835</v>
      </c>
      <c r="E1091" s="135"/>
      <c r="F1091" s="135" t="s">
        <v>2015</v>
      </c>
      <c r="G1091" s="135" t="s">
        <v>2016</v>
      </c>
      <c r="H1091" s="135" t="s">
        <v>2017</v>
      </c>
      <c r="I1091" s="135">
        <v>1</v>
      </c>
      <c r="J1091" s="135" t="s">
        <v>105</v>
      </c>
      <c r="K1091" s="135" t="s">
        <v>4508</v>
      </c>
      <c r="L1091" s="186">
        <v>1</v>
      </c>
      <c r="W1091" s="135"/>
      <c r="X1091" s="135"/>
    </row>
    <row r="1092" spans="1:26" s="6" customFormat="1" x14ac:dyDescent="0.3">
      <c r="A1092" s="8" t="s">
        <v>2562</v>
      </c>
      <c r="B1092" s="61"/>
      <c r="C1092" s="8"/>
      <c r="D1092" s="8"/>
      <c r="F1092" s="8"/>
      <c r="G1092" s="8"/>
      <c r="H1092" s="8"/>
      <c r="I1092" s="29">
        <f>SUM(I1080:I1091)</f>
        <v>12</v>
      </c>
      <c r="J1092" s="8"/>
      <c r="K1092" s="8"/>
      <c r="L1092" s="29">
        <f>SUM(L1080:L1091)</f>
        <v>12</v>
      </c>
      <c r="M1092" s="62">
        <f>(L1092/I1092)</f>
        <v>1</v>
      </c>
    </row>
    <row r="1093" spans="1:26" s="8" customFormat="1" x14ac:dyDescent="0.3">
      <c r="A1093" s="108"/>
      <c r="B1093" s="104"/>
      <c r="C1093" s="104"/>
      <c r="D1093" s="104"/>
      <c r="F1093" s="104"/>
      <c r="G1093" s="104"/>
      <c r="H1093" s="104"/>
      <c r="I1093" s="55"/>
      <c r="J1093" s="109"/>
      <c r="K1093" s="6"/>
      <c r="L1093" s="55"/>
      <c r="M1093" s="6"/>
      <c r="W1093" s="6"/>
      <c r="X1093" s="6"/>
    </row>
    <row r="1094" spans="1:26" s="138" customFormat="1" x14ac:dyDescent="0.3">
      <c r="A1094" s="135" t="s">
        <v>132</v>
      </c>
      <c r="B1094" s="135" t="s">
        <v>3532</v>
      </c>
      <c r="C1094" s="135" t="s">
        <v>84</v>
      </c>
      <c r="D1094" s="135" t="s">
        <v>2836</v>
      </c>
      <c r="E1094" s="135"/>
      <c r="F1094" s="135" t="s">
        <v>2063</v>
      </c>
      <c r="G1094" s="135" t="s">
        <v>2064</v>
      </c>
      <c r="H1094" s="135" t="s">
        <v>228</v>
      </c>
      <c r="I1094" s="135">
        <v>1</v>
      </c>
      <c r="J1094" s="135" t="s">
        <v>105</v>
      </c>
      <c r="K1094" s="135" t="s">
        <v>4508</v>
      </c>
      <c r="L1094" s="135">
        <v>1</v>
      </c>
      <c r="W1094" s="135"/>
      <c r="X1094" s="135"/>
    </row>
    <row r="1095" spans="1:26" s="138" customFormat="1" x14ac:dyDescent="0.3">
      <c r="A1095" s="135" t="s">
        <v>132</v>
      </c>
      <c r="B1095" s="135" t="s">
        <v>3532</v>
      </c>
      <c r="C1095" s="135" t="s">
        <v>84</v>
      </c>
      <c r="D1095" s="135" t="s">
        <v>2836</v>
      </c>
      <c r="E1095" s="135"/>
      <c r="F1095" s="135" t="s">
        <v>2050</v>
      </c>
      <c r="G1095" s="135" t="s">
        <v>2051</v>
      </c>
      <c r="H1095" s="135" t="s">
        <v>2052</v>
      </c>
      <c r="I1095" s="135">
        <v>1</v>
      </c>
      <c r="J1095" s="135" t="s">
        <v>105</v>
      </c>
      <c r="K1095" s="135" t="s">
        <v>4508</v>
      </c>
      <c r="L1095" s="135">
        <v>1</v>
      </c>
      <c r="W1095" s="135"/>
      <c r="X1095" s="135"/>
    </row>
    <row r="1096" spans="1:26" s="138" customFormat="1" x14ac:dyDescent="0.3">
      <c r="A1096" s="135" t="s">
        <v>132</v>
      </c>
      <c r="B1096" s="135" t="s">
        <v>3532</v>
      </c>
      <c r="C1096" s="135" t="s">
        <v>84</v>
      </c>
      <c r="D1096" s="135" t="s">
        <v>2836</v>
      </c>
      <c r="E1096" s="135"/>
      <c r="F1096" s="135" t="s">
        <v>2053</v>
      </c>
      <c r="G1096" s="135" t="s">
        <v>467</v>
      </c>
      <c r="H1096" s="135" t="s">
        <v>236</v>
      </c>
      <c r="I1096" s="135">
        <v>1</v>
      </c>
      <c r="J1096" s="135" t="s">
        <v>105</v>
      </c>
      <c r="K1096" s="135" t="s">
        <v>4508</v>
      </c>
      <c r="L1096" s="135">
        <v>1</v>
      </c>
      <c r="W1096" s="135"/>
      <c r="X1096" s="135"/>
    </row>
    <row r="1097" spans="1:26" s="138" customFormat="1" x14ac:dyDescent="0.3">
      <c r="A1097" s="135" t="s">
        <v>132</v>
      </c>
      <c r="B1097" s="135" t="s">
        <v>3532</v>
      </c>
      <c r="C1097" s="135" t="s">
        <v>84</v>
      </c>
      <c r="D1097" s="135" t="s">
        <v>2836</v>
      </c>
      <c r="E1097" s="135"/>
      <c r="F1097" s="135" t="s">
        <v>2048</v>
      </c>
      <c r="G1097" s="135" t="s">
        <v>2049</v>
      </c>
      <c r="H1097" s="135" t="s">
        <v>114</v>
      </c>
      <c r="I1097" s="135">
        <v>1</v>
      </c>
      <c r="J1097" s="135" t="s">
        <v>105</v>
      </c>
      <c r="K1097" s="135" t="s">
        <v>4508</v>
      </c>
      <c r="L1097" s="135">
        <v>1</v>
      </c>
      <c r="W1097" s="135"/>
      <c r="X1097" s="135"/>
    </row>
    <row r="1098" spans="1:26" s="123" customFormat="1" x14ac:dyDescent="0.3">
      <c r="A1098" s="132" t="s">
        <v>132</v>
      </c>
      <c r="B1098" s="132" t="s">
        <v>3532</v>
      </c>
      <c r="C1098" s="132" t="s">
        <v>84</v>
      </c>
      <c r="D1098" s="132" t="s">
        <v>4074</v>
      </c>
      <c r="E1098" s="132"/>
      <c r="F1098" s="132" t="s">
        <v>4146</v>
      </c>
      <c r="G1098" s="132" t="s">
        <v>834</v>
      </c>
      <c r="H1098" s="132" t="s">
        <v>1805</v>
      </c>
      <c r="I1098" s="132">
        <v>1</v>
      </c>
      <c r="J1098" s="132" t="s">
        <v>121</v>
      </c>
      <c r="K1098" s="132" t="s">
        <v>4508</v>
      </c>
      <c r="L1098" s="132">
        <v>0</v>
      </c>
      <c r="W1098" s="132"/>
      <c r="X1098" s="132"/>
    </row>
    <row r="1099" spans="1:26" s="138" customFormat="1" x14ac:dyDescent="0.3">
      <c r="A1099" s="135" t="s">
        <v>132</v>
      </c>
      <c r="B1099" s="135" t="s">
        <v>3532</v>
      </c>
      <c r="C1099" s="135" t="s">
        <v>84</v>
      </c>
      <c r="D1099" s="135" t="s">
        <v>4074</v>
      </c>
      <c r="E1099" s="135"/>
      <c r="F1099" s="135" t="s">
        <v>4142</v>
      </c>
      <c r="G1099" s="135" t="s">
        <v>808</v>
      </c>
      <c r="H1099" s="135" t="s">
        <v>230</v>
      </c>
      <c r="I1099" s="135">
        <v>1</v>
      </c>
      <c r="J1099" s="135" t="s">
        <v>105</v>
      </c>
      <c r="K1099" s="135" t="s">
        <v>4508</v>
      </c>
      <c r="L1099" s="135">
        <v>1</v>
      </c>
      <c r="W1099" s="135"/>
      <c r="X1099" s="135"/>
    </row>
    <row r="1100" spans="1:26" s="138" customFormat="1" x14ac:dyDescent="0.3">
      <c r="A1100" s="135" t="s">
        <v>132</v>
      </c>
      <c r="B1100" s="135" t="s">
        <v>3532</v>
      </c>
      <c r="C1100" s="135" t="s">
        <v>84</v>
      </c>
      <c r="D1100" s="135" t="s">
        <v>2836</v>
      </c>
      <c r="E1100" s="135"/>
      <c r="F1100" s="135" t="s">
        <v>2045</v>
      </c>
      <c r="G1100" s="135" t="s">
        <v>2046</v>
      </c>
      <c r="H1100" s="135" t="s">
        <v>2047</v>
      </c>
      <c r="I1100" s="135">
        <v>1</v>
      </c>
      <c r="J1100" s="135" t="s">
        <v>105</v>
      </c>
      <c r="K1100" s="135" t="s">
        <v>4508</v>
      </c>
      <c r="L1100" s="135">
        <v>1</v>
      </c>
      <c r="W1100" s="135"/>
      <c r="X1100" s="135"/>
    </row>
    <row r="1101" spans="1:26" s="138" customFormat="1" x14ac:dyDescent="0.3">
      <c r="A1101" s="135" t="s">
        <v>132</v>
      </c>
      <c r="B1101" s="135" t="s">
        <v>3532</v>
      </c>
      <c r="C1101" s="135" t="s">
        <v>84</v>
      </c>
      <c r="D1101" s="135" t="s">
        <v>2836</v>
      </c>
      <c r="E1101" s="135"/>
      <c r="F1101" s="135" t="s">
        <v>2071</v>
      </c>
      <c r="G1101" s="135" t="s">
        <v>2072</v>
      </c>
      <c r="H1101" s="135" t="s">
        <v>2073</v>
      </c>
      <c r="I1101" s="135">
        <v>1</v>
      </c>
      <c r="J1101" s="135" t="s">
        <v>105</v>
      </c>
      <c r="K1101" s="135" t="s">
        <v>4508</v>
      </c>
      <c r="L1101" s="135">
        <v>1</v>
      </c>
      <c r="W1101" s="135"/>
      <c r="X1101" s="135"/>
    </row>
    <row r="1102" spans="1:26" s="138" customFormat="1" x14ac:dyDescent="0.3">
      <c r="A1102" s="135" t="s">
        <v>132</v>
      </c>
      <c r="B1102" s="135" t="s">
        <v>3532</v>
      </c>
      <c r="C1102" s="135" t="s">
        <v>84</v>
      </c>
      <c r="D1102" s="135" t="s">
        <v>4074</v>
      </c>
      <c r="E1102" s="135"/>
      <c r="F1102" s="135" t="s">
        <v>4147</v>
      </c>
      <c r="G1102" s="135" t="s">
        <v>4148</v>
      </c>
      <c r="H1102" s="135" t="s">
        <v>4149</v>
      </c>
      <c r="I1102" s="135">
        <v>1</v>
      </c>
      <c r="J1102" s="135" t="s">
        <v>105</v>
      </c>
      <c r="K1102" s="135" t="s">
        <v>4508</v>
      </c>
      <c r="L1102" s="135">
        <v>1</v>
      </c>
      <c r="W1102" s="135"/>
      <c r="X1102" s="135"/>
    </row>
    <row r="1103" spans="1:26" s="138" customFormat="1" x14ac:dyDescent="0.3">
      <c r="A1103" s="135" t="s">
        <v>132</v>
      </c>
      <c r="B1103" s="135" t="s">
        <v>3532</v>
      </c>
      <c r="C1103" s="135" t="s">
        <v>84</v>
      </c>
      <c r="D1103" s="135" t="s">
        <v>4074</v>
      </c>
      <c r="E1103" s="135"/>
      <c r="F1103" s="135" t="s">
        <v>4137</v>
      </c>
      <c r="G1103" s="135" t="s">
        <v>471</v>
      </c>
      <c r="H1103" s="135" t="s">
        <v>4138</v>
      </c>
      <c r="I1103" s="135">
        <v>1</v>
      </c>
      <c r="J1103" s="135" t="s">
        <v>105</v>
      </c>
      <c r="K1103" s="135" t="s">
        <v>4508</v>
      </c>
      <c r="L1103" s="135">
        <v>1</v>
      </c>
      <c r="W1103" s="135"/>
      <c r="X1103" s="135"/>
    </row>
    <row r="1104" spans="1:26" s="138" customFormat="1" x14ac:dyDescent="0.3">
      <c r="A1104" s="135" t="s">
        <v>132</v>
      </c>
      <c r="B1104" s="135" t="s">
        <v>3532</v>
      </c>
      <c r="C1104" s="135" t="s">
        <v>84</v>
      </c>
      <c r="D1104" s="135" t="s">
        <v>2836</v>
      </c>
      <c r="E1104" s="135"/>
      <c r="F1104" s="135" t="s">
        <v>2060</v>
      </c>
      <c r="G1104" s="135" t="s">
        <v>2061</v>
      </c>
      <c r="H1104" s="135" t="s">
        <v>2062</v>
      </c>
      <c r="I1104" s="135">
        <v>1</v>
      </c>
      <c r="J1104" s="135" t="s">
        <v>105</v>
      </c>
      <c r="K1104" s="135" t="s">
        <v>4508</v>
      </c>
      <c r="L1104" s="135">
        <v>1</v>
      </c>
      <c r="W1104" s="135"/>
      <c r="X1104" s="135"/>
    </row>
    <row r="1105" spans="1:26" s="138" customFormat="1" x14ac:dyDescent="0.3">
      <c r="A1105" s="135" t="s">
        <v>132</v>
      </c>
      <c r="B1105" s="135" t="s">
        <v>3532</v>
      </c>
      <c r="C1105" s="135" t="s">
        <v>84</v>
      </c>
      <c r="D1105" s="135" t="s">
        <v>2836</v>
      </c>
      <c r="E1105" s="135"/>
      <c r="F1105" s="135" t="s">
        <v>2030</v>
      </c>
      <c r="G1105" s="135" t="s">
        <v>2031</v>
      </c>
      <c r="H1105" s="135" t="s">
        <v>2032</v>
      </c>
      <c r="I1105" s="135">
        <v>1</v>
      </c>
      <c r="J1105" s="135" t="s">
        <v>105</v>
      </c>
      <c r="K1105" s="135" t="s">
        <v>4508</v>
      </c>
      <c r="L1105" s="135">
        <v>1</v>
      </c>
      <c r="W1105" s="135"/>
      <c r="X1105" s="135"/>
    </row>
    <row r="1106" spans="1:26" s="138" customFormat="1" x14ac:dyDescent="0.3">
      <c r="A1106" s="135" t="s">
        <v>132</v>
      </c>
      <c r="B1106" s="135" t="s">
        <v>3532</v>
      </c>
      <c r="C1106" s="135" t="s">
        <v>84</v>
      </c>
      <c r="D1106" s="135" t="s">
        <v>2836</v>
      </c>
      <c r="E1106" s="135"/>
      <c r="F1106" s="135" t="s">
        <v>2042</v>
      </c>
      <c r="G1106" s="135" t="s">
        <v>2043</v>
      </c>
      <c r="H1106" s="135" t="s">
        <v>2044</v>
      </c>
      <c r="I1106" s="135">
        <v>1</v>
      </c>
      <c r="J1106" s="135" t="s">
        <v>105</v>
      </c>
      <c r="K1106" s="135" t="s">
        <v>4508</v>
      </c>
      <c r="L1106" s="135">
        <v>1</v>
      </c>
      <c r="O1106" s="135"/>
      <c r="P1106" s="135"/>
      <c r="Q1106" s="135"/>
      <c r="R1106" s="135"/>
      <c r="S1106" s="135"/>
      <c r="T1106" s="135"/>
      <c r="U1106" s="135"/>
      <c r="V1106" s="135"/>
      <c r="W1106" s="135"/>
      <c r="X1106" s="135"/>
      <c r="Y1106" s="135"/>
      <c r="Z1106" s="135"/>
    </row>
    <row r="1107" spans="1:26" s="138" customFormat="1" x14ac:dyDescent="0.3">
      <c r="A1107" s="135" t="s">
        <v>132</v>
      </c>
      <c r="B1107" s="135" t="s">
        <v>3532</v>
      </c>
      <c r="C1107" s="135" t="s">
        <v>84</v>
      </c>
      <c r="D1107" s="135" t="s">
        <v>4074</v>
      </c>
      <c r="E1107" s="135"/>
      <c r="F1107" s="135" t="s">
        <v>4143</v>
      </c>
      <c r="G1107" s="135" t="s">
        <v>4144</v>
      </c>
      <c r="H1107" s="135" t="s">
        <v>4145</v>
      </c>
      <c r="I1107" s="135">
        <v>1</v>
      </c>
      <c r="J1107" s="135" t="s">
        <v>105</v>
      </c>
      <c r="K1107" s="135" t="s">
        <v>4508</v>
      </c>
      <c r="L1107" s="135">
        <v>1</v>
      </c>
      <c r="W1107" s="135"/>
      <c r="X1107" s="135"/>
    </row>
    <row r="1108" spans="1:26" s="138" customFormat="1" x14ac:dyDescent="0.3">
      <c r="A1108" s="135" t="s">
        <v>132</v>
      </c>
      <c r="B1108" s="135" t="s">
        <v>3532</v>
      </c>
      <c r="C1108" s="135" t="s">
        <v>84</v>
      </c>
      <c r="D1108" s="135" t="s">
        <v>4074</v>
      </c>
      <c r="E1108" s="135"/>
      <c r="F1108" s="135" t="s">
        <v>4139</v>
      </c>
      <c r="G1108" s="135" t="s">
        <v>4140</v>
      </c>
      <c r="H1108" s="135" t="s">
        <v>4141</v>
      </c>
      <c r="I1108" s="135">
        <v>1</v>
      </c>
      <c r="J1108" s="135" t="s">
        <v>105</v>
      </c>
      <c r="K1108" s="135" t="s">
        <v>4508</v>
      </c>
      <c r="L1108" s="135">
        <v>1</v>
      </c>
      <c r="W1108" s="135"/>
      <c r="X1108" s="135"/>
    </row>
    <row r="1109" spans="1:26" s="6" customFormat="1" x14ac:dyDescent="0.3">
      <c r="A1109" s="8" t="s">
        <v>2562</v>
      </c>
      <c r="B1109" s="61"/>
      <c r="C1109" s="8"/>
      <c r="D1109" s="8"/>
      <c r="F1109" s="8"/>
      <c r="G1109" s="8"/>
      <c r="H1109" s="8"/>
      <c r="I1109" s="29">
        <f>SUM(I1094:I1108)</f>
        <v>15</v>
      </c>
      <c r="J1109" s="8"/>
      <c r="K1109" s="8"/>
      <c r="L1109" s="29">
        <f>SUM(L1094:L1108)</f>
        <v>14</v>
      </c>
      <c r="M1109" s="62">
        <f>(L1109/I1109)</f>
        <v>0.93333333333333335</v>
      </c>
    </row>
    <row r="1110" spans="1:26" s="6" customFormat="1" x14ac:dyDescent="0.3">
      <c r="A1110" s="108"/>
      <c r="B1110" s="104"/>
      <c r="C1110" s="104"/>
      <c r="D1110" s="104"/>
      <c r="F1110" s="104"/>
      <c r="G1110" s="104"/>
      <c r="H1110" s="104"/>
      <c r="I1110" s="55"/>
      <c r="J1110" s="109"/>
      <c r="L1110" s="55"/>
    </row>
    <row r="1111" spans="1:26" s="6" customFormat="1" x14ac:dyDescent="0.3">
      <c r="A1111" s="6" t="s">
        <v>132</v>
      </c>
      <c r="B1111" s="6" t="s">
        <v>3532</v>
      </c>
      <c r="C1111" s="6" t="s">
        <v>55</v>
      </c>
      <c r="D1111" s="6" t="s">
        <v>3254</v>
      </c>
      <c r="F1111" s="6" t="s">
        <v>3549</v>
      </c>
      <c r="G1111" s="6" t="s">
        <v>2067</v>
      </c>
      <c r="H1111" s="6" t="s">
        <v>714</v>
      </c>
      <c r="I1111" s="150">
        <v>1</v>
      </c>
      <c r="J1111" s="6" t="s">
        <v>105</v>
      </c>
      <c r="K1111" s="6" t="s">
        <v>4511</v>
      </c>
      <c r="L1111" s="150">
        <v>1</v>
      </c>
    </row>
    <row r="1112" spans="1:26" s="6" customFormat="1" x14ac:dyDescent="0.3">
      <c r="A1112" s="6" t="s">
        <v>132</v>
      </c>
      <c r="B1112" s="6" t="s">
        <v>3532</v>
      </c>
      <c r="C1112" s="6" t="s">
        <v>55</v>
      </c>
      <c r="D1112" s="6" t="s">
        <v>2852</v>
      </c>
      <c r="F1112" s="6" t="s">
        <v>2087</v>
      </c>
      <c r="G1112" s="6" t="s">
        <v>2088</v>
      </c>
      <c r="H1112" s="6" t="s">
        <v>2089</v>
      </c>
      <c r="I1112" s="150">
        <v>1</v>
      </c>
      <c r="J1112" s="6" t="s">
        <v>105</v>
      </c>
      <c r="K1112" s="6" t="s">
        <v>4507</v>
      </c>
      <c r="L1112" s="150">
        <v>1</v>
      </c>
    </row>
    <row r="1113" spans="1:26" s="135" customFormat="1" x14ac:dyDescent="0.3">
      <c r="A1113" s="135" t="s">
        <v>132</v>
      </c>
      <c r="B1113" s="135" t="s">
        <v>3532</v>
      </c>
      <c r="C1113" s="135" t="s">
        <v>55</v>
      </c>
      <c r="D1113" s="135" t="s">
        <v>3734</v>
      </c>
      <c r="F1113" s="135" t="s">
        <v>3819</v>
      </c>
      <c r="G1113" s="135" t="s">
        <v>1275</v>
      </c>
      <c r="H1113" s="135" t="s">
        <v>292</v>
      </c>
      <c r="I1113" s="180">
        <v>1</v>
      </c>
      <c r="J1113" s="135" t="s">
        <v>105</v>
      </c>
      <c r="K1113" s="135" t="s">
        <v>4508</v>
      </c>
      <c r="L1113" s="180">
        <v>1</v>
      </c>
    </row>
    <row r="1114" spans="1:26" s="132" customFormat="1" x14ac:dyDescent="0.3">
      <c r="A1114" s="132" t="s">
        <v>132</v>
      </c>
      <c r="B1114" s="132" t="s">
        <v>3532</v>
      </c>
      <c r="C1114" s="132" t="s">
        <v>55</v>
      </c>
      <c r="D1114" s="132" t="s">
        <v>4074</v>
      </c>
      <c r="F1114" s="132" t="s">
        <v>4278</v>
      </c>
      <c r="G1114" s="132" t="s">
        <v>4279</v>
      </c>
      <c r="H1114" s="132" t="s">
        <v>1840</v>
      </c>
      <c r="I1114" s="182">
        <v>1</v>
      </c>
      <c r="J1114" s="132" t="s">
        <v>121</v>
      </c>
      <c r="K1114" s="132" t="s">
        <v>4508</v>
      </c>
      <c r="L1114" s="182">
        <v>0</v>
      </c>
    </row>
    <row r="1115" spans="1:26" s="135" customFormat="1" x14ac:dyDescent="0.3">
      <c r="A1115" s="135" t="s">
        <v>132</v>
      </c>
      <c r="B1115" s="135" t="s">
        <v>3532</v>
      </c>
      <c r="C1115" s="135" t="s">
        <v>55</v>
      </c>
      <c r="D1115" s="135" t="s">
        <v>2893</v>
      </c>
      <c r="F1115" s="135" t="s">
        <v>3550</v>
      </c>
      <c r="G1115" s="135" t="s">
        <v>2072</v>
      </c>
      <c r="H1115" s="135" t="s">
        <v>331</v>
      </c>
      <c r="I1115" s="180">
        <v>1</v>
      </c>
      <c r="J1115" s="135" t="s">
        <v>105</v>
      </c>
      <c r="K1115" s="135" t="s">
        <v>4508</v>
      </c>
      <c r="L1115" s="180">
        <v>1</v>
      </c>
    </row>
    <row r="1116" spans="1:26" s="135" customFormat="1" x14ac:dyDescent="0.3">
      <c r="A1116" s="135" t="s">
        <v>132</v>
      </c>
      <c r="B1116" s="135" t="s">
        <v>3532</v>
      </c>
      <c r="C1116" s="135" t="s">
        <v>55</v>
      </c>
      <c r="D1116" s="135" t="s">
        <v>2892</v>
      </c>
      <c r="F1116" s="135" t="s">
        <v>2101</v>
      </c>
      <c r="G1116" s="135" t="s">
        <v>2102</v>
      </c>
      <c r="H1116" s="135" t="s">
        <v>114</v>
      </c>
      <c r="I1116" s="180">
        <v>1</v>
      </c>
      <c r="J1116" s="135" t="s">
        <v>105</v>
      </c>
      <c r="K1116" s="135" t="s">
        <v>4508</v>
      </c>
      <c r="L1116" s="180">
        <v>1</v>
      </c>
    </row>
    <row r="1117" spans="1:26" x14ac:dyDescent="0.3">
      <c r="A1117" s="6" t="s">
        <v>132</v>
      </c>
      <c r="B1117" s="6" t="s">
        <v>3532</v>
      </c>
      <c r="C1117" s="6" t="s">
        <v>55</v>
      </c>
      <c r="D1117" s="6" t="s">
        <v>4074</v>
      </c>
      <c r="E1117" s="6"/>
      <c r="F1117" s="6" t="s">
        <v>4276</v>
      </c>
      <c r="G1117" s="6" t="s">
        <v>4277</v>
      </c>
      <c r="H1117" s="6" t="s">
        <v>365</v>
      </c>
      <c r="I1117" s="6">
        <v>1</v>
      </c>
      <c r="J1117" s="6" t="s">
        <v>105</v>
      </c>
      <c r="K1117" s="6" t="s">
        <v>4507</v>
      </c>
      <c r="L1117" s="6">
        <v>1</v>
      </c>
      <c r="N1117"/>
      <c r="W1117" s="6"/>
      <c r="X1117" s="6"/>
    </row>
    <row r="1118" spans="1:26" x14ac:dyDescent="0.3">
      <c r="A1118" s="6" t="s">
        <v>132</v>
      </c>
      <c r="B1118" s="6" t="s">
        <v>3532</v>
      </c>
      <c r="C1118" s="6" t="s">
        <v>55</v>
      </c>
      <c r="D1118" s="6" t="s">
        <v>2926</v>
      </c>
      <c r="E1118" s="6"/>
      <c r="F1118" s="6" t="s">
        <v>2106</v>
      </c>
      <c r="G1118" s="6" t="s">
        <v>420</v>
      </c>
      <c r="H1118" s="6" t="s">
        <v>2107</v>
      </c>
      <c r="I1118" s="6">
        <v>1</v>
      </c>
      <c r="J1118" s="6" t="s">
        <v>105</v>
      </c>
      <c r="K1118" s="6" t="s">
        <v>4510</v>
      </c>
      <c r="L1118" s="6">
        <v>1</v>
      </c>
      <c r="N1118"/>
      <c r="W1118" s="6"/>
      <c r="X1118" s="6"/>
    </row>
    <row r="1119" spans="1:26" s="138" customFormat="1" x14ac:dyDescent="0.3">
      <c r="A1119" s="135" t="s">
        <v>132</v>
      </c>
      <c r="B1119" s="135" t="s">
        <v>3532</v>
      </c>
      <c r="C1119" s="135" t="s">
        <v>55</v>
      </c>
      <c r="D1119" s="135" t="s">
        <v>2892</v>
      </c>
      <c r="E1119" s="135"/>
      <c r="F1119" s="135" t="s">
        <v>2121</v>
      </c>
      <c r="G1119" s="135" t="s">
        <v>800</v>
      </c>
      <c r="H1119" s="135" t="s">
        <v>1568</v>
      </c>
      <c r="I1119" s="135">
        <v>1</v>
      </c>
      <c r="J1119" s="135" t="s">
        <v>105</v>
      </c>
      <c r="K1119" s="135" t="s">
        <v>4508</v>
      </c>
      <c r="L1119" s="135">
        <v>1</v>
      </c>
      <c r="W1119" s="135"/>
      <c r="X1119" s="135"/>
    </row>
    <row r="1120" spans="1:26" x14ac:dyDescent="0.3">
      <c r="A1120" s="6" t="s">
        <v>132</v>
      </c>
      <c r="B1120" s="6" t="s">
        <v>3532</v>
      </c>
      <c r="C1120" s="6" t="s">
        <v>55</v>
      </c>
      <c r="D1120" s="6" t="s">
        <v>2835</v>
      </c>
      <c r="E1120" s="6"/>
      <c r="F1120" s="6" t="s">
        <v>2081</v>
      </c>
      <c r="G1120" s="6" t="s">
        <v>242</v>
      </c>
      <c r="H1120" s="6" t="s">
        <v>1454</v>
      </c>
      <c r="I1120" s="6">
        <v>1</v>
      </c>
      <c r="J1120" s="6" t="s">
        <v>105</v>
      </c>
      <c r="K1120" s="6" t="s">
        <v>4511</v>
      </c>
      <c r="L1120" s="6">
        <v>1</v>
      </c>
      <c r="N1120"/>
      <c r="W1120" s="6"/>
      <c r="X1120" s="6"/>
    </row>
    <row r="1121" spans="1:24" x14ac:dyDescent="0.3">
      <c r="A1121" s="6" t="s">
        <v>132</v>
      </c>
      <c r="B1121" s="6" t="s">
        <v>3532</v>
      </c>
      <c r="C1121" s="6" t="s">
        <v>55</v>
      </c>
      <c r="D1121" s="6" t="s">
        <v>3195</v>
      </c>
      <c r="E1121" s="6"/>
      <c r="F1121" s="6" t="s">
        <v>3548</v>
      </c>
      <c r="G1121" s="6" t="s">
        <v>2084</v>
      </c>
      <c r="H1121" s="6" t="s">
        <v>369</v>
      </c>
      <c r="I1121" s="6">
        <v>1</v>
      </c>
      <c r="J1121" s="6" t="s">
        <v>105</v>
      </c>
      <c r="K1121" s="6" t="s">
        <v>4509</v>
      </c>
      <c r="L1121" s="6">
        <v>1</v>
      </c>
      <c r="N1121"/>
      <c r="W1121" s="6"/>
      <c r="X1121" s="6"/>
    </row>
    <row r="1122" spans="1:24" x14ac:dyDescent="0.3">
      <c r="A1122" s="6" t="s">
        <v>132</v>
      </c>
      <c r="B1122" s="6" t="s">
        <v>3532</v>
      </c>
      <c r="C1122" s="6" t="s">
        <v>55</v>
      </c>
      <c r="D1122" s="6" t="s">
        <v>2852</v>
      </c>
      <c r="E1122" s="6"/>
      <c r="F1122" s="6" t="s">
        <v>2113</v>
      </c>
      <c r="G1122" s="6" t="s">
        <v>2114</v>
      </c>
      <c r="H1122" s="6" t="s">
        <v>2115</v>
      </c>
      <c r="I1122" s="6">
        <v>1</v>
      </c>
      <c r="J1122" s="6" t="s">
        <v>105</v>
      </c>
      <c r="K1122" s="6" t="s">
        <v>4510</v>
      </c>
      <c r="L1122" s="6">
        <v>1</v>
      </c>
      <c r="N1122"/>
      <c r="W1122" s="6"/>
      <c r="X1122" s="6"/>
    </row>
    <row r="1123" spans="1:24" s="138" customFormat="1" x14ac:dyDescent="0.3">
      <c r="A1123" s="135" t="s">
        <v>132</v>
      </c>
      <c r="B1123" s="135" t="s">
        <v>3532</v>
      </c>
      <c r="C1123" s="135" t="s">
        <v>55</v>
      </c>
      <c r="D1123" s="135" t="s">
        <v>2854</v>
      </c>
      <c r="E1123" s="135"/>
      <c r="F1123" s="135" t="s">
        <v>2090</v>
      </c>
      <c r="G1123" s="135" t="s">
        <v>2091</v>
      </c>
      <c r="H1123" s="135" t="s">
        <v>2092</v>
      </c>
      <c r="I1123" s="135">
        <v>1</v>
      </c>
      <c r="J1123" s="135" t="s">
        <v>105</v>
      </c>
      <c r="K1123" s="135" t="s">
        <v>4508</v>
      </c>
      <c r="L1123" s="135">
        <v>1</v>
      </c>
      <c r="W1123" s="135"/>
      <c r="X1123" s="135"/>
    </row>
    <row r="1124" spans="1:24" s="138" customFormat="1" x14ac:dyDescent="0.3">
      <c r="A1124" s="135" t="s">
        <v>132</v>
      </c>
      <c r="B1124" s="135" t="s">
        <v>3532</v>
      </c>
      <c r="C1124" s="135" t="s">
        <v>55</v>
      </c>
      <c r="D1124" s="135" t="s">
        <v>2837</v>
      </c>
      <c r="E1124" s="135"/>
      <c r="F1124" s="135" t="s">
        <v>2110</v>
      </c>
      <c r="G1124" s="135" t="s">
        <v>1899</v>
      </c>
      <c r="H1124" s="135" t="s">
        <v>891</v>
      </c>
      <c r="I1124" s="135">
        <v>1</v>
      </c>
      <c r="J1124" s="135" t="s">
        <v>105</v>
      </c>
      <c r="K1124" s="135" t="s">
        <v>4508</v>
      </c>
      <c r="L1124" s="135">
        <v>1</v>
      </c>
      <c r="W1124" s="135"/>
      <c r="X1124" s="135"/>
    </row>
    <row r="1125" spans="1:24" s="138" customFormat="1" x14ac:dyDescent="0.3">
      <c r="A1125" s="135" t="s">
        <v>132</v>
      </c>
      <c r="B1125" s="135" t="s">
        <v>3532</v>
      </c>
      <c r="C1125" s="135" t="s">
        <v>55</v>
      </c>
      <c r="D1125" s="135" t="s">
        <v>2951</v>
      </c>
      <c r="E1125" s="135"/>
      <c r="F1125" s="135" t="s">
        <v>2078</v>
      </c>
      <c r="G1125" s="135" t="s">
        <v>864</v>
      </c>
      <c r="H1125" s="135" t="s">
        <v>2079</v>
      </c>
      <c r="I1125" s="135">
        <v>1</v>
      </c>
      <c r="J1125" s="135" t="s">
        <v>105</v>
      </c>
      <c r="K1125" s="135" t="s">
        <v>4508</v>
      </c>
      <c r="L1125" s="135">
        <v>1</v>
      </c>
      <c r="W1125" s="135"/>
      <c r="X1125" s="135"/>
    </row>
    <row r="1126" spans="1:24" s="138" customFormat="1" x14ac:dyDescent="0.3">
      <c r="A1126" s="135" t="s">
        <v>132</v>
      </c>
      <c r="B1126" s="135" t="s">
        <v>3532</v>
      </c>
      <c r="C1126" s="135" t="s">
        <v>55</v>
      </c>
      <c r="D1126" s="135" t="s">
        <v>2837</v>
      </c>
      <c r="E1126" s="135"/>
      <c r="F1126" s="135" t="s">
        <v>2111</v>
      </c>
      <c r="G1126" s="135" t="s">
        <v>2112</v>
      </c>
      <c r="H1126" s="135" t="s">
        <v>578</v>
      </c>
      <c r="I1126" s="135">
        <v>1</v>
      </c>
      <c r="J1126" s="135" t="s">
        <v>105</v>
      </c>
      <c r="K1126" s="135" t="s">
        <v>4508</v>
      </c>
      <c r="L1126" s="135">
        <v>1</v>
      </c>
      <c r="W1126" s="135"/>
      <c r="X1126" s="135"/>
    </row>
    <row r="1127" spans="1:24" s="138" customFormat="1" x14ac:dyDescent="0.3">
      <c r="A1127" s="135" t="s">
        <v>132</v>
      </c>
      <c r="B1127" s="135" t="s">
        <v>3532</v>
      </c>
      <c r="C1127" s="135" t="s">
        <v>55</v>
      </c>
      <c r="D1127" s="135" t="s">
        <v>3039</v>
      </c>
      <c r="E1127" s="135"/>
      <c r="F1127" s="135" t="s">
        <v>2105</v>
      </c>
      <c r="G1127" s="135" t="s">
        <v>516</v>
      </c>
      <c r="H1127" s="135" t="s">
        <v>545</v>
      </c>
      <c r="I1127" s="135">
        <v>1</v>
      </c>
      <c r="J1127" s="135" t="s">
        <v>105</v>
      </c>
      <c r="K1127" s="135" t="s">
        <v>4508</v>
      </c>
      <c r="L1127" s="135">
        <v>1</v>
      </c>
      <c r="W1127" s="135"/>
      <c r="X1127" s="135"/>
    </row>
    <row r="1128" spans="1:24" x14ac:dyDescent="0.3">
      <c r="A1128" s="6" t="s">
        <v>132</v>
      </c>
      <c r="B1128" s="6" t="s">
        <v>3532</v>
      </c>
      <c r="C1128" s="6" t="s">
        <v>55</v>
      </c>
      <c r="D1128" s="6" t="s">
        <v>2942</v>
      </c>
      <c r="E1128" s="6"/>
      <c r="F1128" s="6" t="s">
        <v>2119</v>
      </c>
      <c r="G1128" s="6" t="s">
        <v>386</v>
      </c>
      <c r="H1128" s="6" t="s">
        <v>2120</v>
      </c>
      <c r="I1128" s="6">
        <v>1</v>
      </c>
      <c r="J1128" s="6" t="s">
        <v>105</v>
      </c>
      <c r="K1128" s="6" t="s">
        <v>4510</v>
      </c>
      <c r="L1128" s="6">
        <v>1</v>
      </c>
      <c r="N1128"/>
      <c r="W1128" s="6"/>
      <c r="X1128" s="6"/>
    </row>
    <row r="1129" spans="1:24" s="138" customFormat="1" x14ac:dyDescent="0.3">
      <c r="A1129" s="135" t="s">
        <v>132</v>
      </c>
      <c r="B1129" s="135" t="s">
        <v>3532</v>
      </c>
      <c r="C1129" s="135" t="s">
        <v>55</v>
      </c>
      <c r="D1129" s="135" t="s">
        <v>2851</v>
      </c>
      <c r="E1129" s="135"/>
      <c r="F1129" s="135" t="s">
        <v>2103</v>
      </c>
      <c r="G1129" s="135" t="s">
        <v>596</v>
      </c>
      <c r="H1129" s="135" t="s">
        <v>2104</v>
      </c>
      <c r="I1129" s="135">
        <v>1</v>
      </c>
      <c r="J1129" s="135" t="s">
        <v>105</v>
      </c>
      <c r="K1129" s="135" t="s">
        <v>4508</v>
      </c>
      <c r="L1129" s="135">
        <v>1</v>
      </c>
      <c r="W1129" s="135"/>
      <c r="X1129" s="135"/>
    </row>
    <row r="1130" spans="1:24" s="123" customFormat="1" x14ac:dyDescent="0.3">
      <c r="A1130" s="132" t="s">
        <v>132</v>
      </c>
      <c r="B1130" s="132" t="s">
        <v>3532</v>
      </c>
      <c r="C1130" s="132" t="s">
        <v>55</v>
      </c>
      <c r="D1130" s="132" t="s">
        <v>2837</v>
      </c>
      <c r="E1130" s="132"/>
      <c r="F1130" s="132" t="s">
        <v>2085</v>
      </c>
      <c r="G1130" s="132" t="s">
        <v>901</v>
      </c>
      <c r="H1130" s="132" t="s">
        <v>2086</v>
      </c>
      <c r="I1130" s="132">
        <v>1</v>
      </c>
      <c r="J1130" s="132" t="s">
        <v>121</v>
      </c>
      <c r="K1130" s="132" t="s">
        <v>4508</v>
      </c>
      <c r="L1130" s="132">
        <v>0</v>
      </c>
      <c r="O1130" s="132"/>
      <c r="P1130" s="132"/>
      <c r="Q1130" s="132"/>
      <c r="R1130" s="132"/>
      <c r="S1130" s="132"/>
      <c r="T1130" s="132"/>
      <c r="U1130" s="132"/>
      <c r="V1130" s="132"/>
      <c r="W1130" s="132"/>
      <c r="X1130" s="132"/>
    </row>
    <row r="1131" spans="1:24" s="138" customFormat="1" x14ac:dyDescent="0.3">
      <c r="A1131" s="135" t="s">
        <v>132</v>
      </c>
      <c r="B1131" s="135" t="s">
        <v>3532</v>
      </c>
      <c r="C1131" s="135" t="s">
        <v>55</v>
      </c>
      <c r="D1131" s="135" t="s">
        <v>2876</v>
      </c>
      <c r="E1131" s="135"/>
      <c r="F1131" s="135" t="s">
        <v>2096</v>
      </c>
      <c r="G1131" s="135" t="s">
        <v>2097</v>
      </c>
      <c r="H1131" s="135" t="s">
        <v>153</v>
      </c>
      <c r="I1131" s="135">
        <v>1</v>
      </c>
      <c r="J1131" s="135" t="s">
        <v>105</v>
      </c>
      <c r="K1131" s="135" t="s">
        <v>4508</v>
      </c>
      <c r="L1131" s="135">
        <v>1</v>
      </c>
      <c r="O1131" s="135"/>
      <c r="P1131" s="135"/>
      <c r="Q1131" s="135"/>
      <c r="R1131" s="135"/>
      <c r="S1131" s="135"/>
      <c r="T1131" s="135"/>
      <c r="U1131" s="135"/>
      <c r="V1131" s="135"/>
      <c r="W1131" s="135"/>
      <c r="X1131" s="135"/>
    </row>
    <row r="1132" spans="1:24" x14ac:dyDescent="0.3">
      <c r="A1132" s="6" t="s">
        <v>132</v>
      </c>
      <c r="B1132" s="6" t="s">
        <v>3532</v>
      </c>
      <c r="C1132" s="6" t="s">
        <v>55</v>
      </c>
      <c r="D1132" s="6" t="s">
        <v>2854</v>
      </c>
      <c r="E1132" s="6"/>
      <c r="F1132" s="6" t="s">
        <v>2116</v>
      </c>
      <c r="G1132" s="6" t="s">
        <v>2117</v>
      </c>
      <c r="H1132" s="6" t="s">
        <v>2118</v>
      </c>
      <c r="I1132" s="6">
        <v>1</v>
      </c>
      <c r="J1132" s="6" t="s">
        <v>105</v>
      </c>
      <c r="K1132" s="6" t="s">
        <v>4510</v>
      </c>
      <c r="L1132" s="6">
        <v>1</v>
      </c>
      <c r="N1132"/>
      <c r="O1132" s="6"/>
      <c r="P1132" s="6"/>
      <c r="Q1132" s="6"/>
      <c r="R1132" s="6"/>
      <c r="S1132" s="6"/>
      <c r="T1132" s="6"/>
      <c r="U1132" s="6"/>
      <c r="V1132" s="6"/>
      <c r="W1132" s="6"/>
      <c r="X1132" s="6"/>
    </row>
    <row r="1133" spans="1:24" x14ac:dyDescent="0.3">
      <c r="A1133" s="6" t="s">
        <v>132</v>
      </c>
      <c r="B1133" s="6" t="s">
        <v>3532</v>
      </c>
      <c r="C1133" s="6" t="s">
        <v>55</v>
      </c>
      <c r="D1133" s="6" t="s">
        <v>3397</v>
      </c>
      <c r="E1133" s="6"/>
      <c r="F1133" s="6" t="s">
        <v>3547</v>
      </c>
      <c r="G1133" s="6" t="s">
        <v>2080</v>
      </c>
      <c r="H1133" s="6" t="s">
        <v>859</v>
      </c>
      <c r="I1133" s="6">
        <v>1</v>
      </c>
      <c r="J1133" s="6" t="s">
        <v>105</v>
      </c>
      <c r="K1133" s="6" t="s">
        <v>4511</v>
      </c>
      <c r="L1133" s="6">
        <v>1</v>
      </c>
      <c r="N1133"/>
      <c r="O1133" s="6"/>
      <c r="P1133" s="6"/>
      <c r="Q1133" s="6"/>
      <c r="R1133" s="6"/>
      <c r="S1133" s="6"/>
      <c r="T1133" s="6"/>
      <c r="U1133" s="6"/>
      <c r="V1133" s="6"/>
      <c r="W1133" s="6"/>
      <c r="X1133" s="6"/>
    </row>
    <row r="1134" spans="1:24" s="6" customFormat="1" x14ac:dyDescent="0.3">
      <c r="A1134" s="8" t="s">
        <v>2562</v>
      </c>
      <c r="B1134" s="61"/>
      <c r="C1134" s="8"/>
      <c r="D1134" s="8"/>
      <c r="F1134" s="8"/>
      <c r="G1134" s="8"/>
      <c r="H1134" s="8"/>
      <c r="I1134" s="29">
        <f>SUM(I1111:I1133)</f>
        <v>23</v>
      </c>
      <c r="J1134" s="8"/>
      <c r="K1134" s="8"/>
      <c r="L1134" s="29">
        <f>SUM(L1111:L1133)</f>
        <v>21</v>
      </c>
      <c r="M1134" s="62">
        <f>(L1134/I1134)</f>
        <v>0.91304347826086951</v>
      </c>
    </row>
    <row r="1135" spans="1:24" s="6" customFormat="1" x14ac:dyDescent="0.3">
      <c r="A1135" s="8" t="s">
        <v>2563</v>
      </c>
      <c r="B1135" s="61"/>
      <c r="C1135" s="8"/>
      <c r="D1135" s="8"/>
      <c r="F1135" s="8"/>
      <c r="G1135" s="8"/>
      <c r="H1135" s="8"/>
      <c r="I1135" s="29">
        <f>SUM(I1042+I1078+I1092+I1109+I1134)</f>
        <v>96</v>
      </c>
      <c r="J1135" s="8"/>
      <c r="K1135" s="8"/>
      <c r="L1135" s="29">
        <f>SUM(L1042+L1078+L1092+L1109+L1134)</f>
        <v>81</v>
      </c>
      <c r="M1135" s="62">
        <f>(L1135/I1135)</f>
        <v>0.84375</v>
      </c>
    </row>
    <row r="1136" spans="1:24" s="6" customFormat="1" x14ac:dyDescent="0.3">
      <c r="A1136" s="108"/>
      <c r="B1136" s="104"/>
      <c r="C1136" s="104"/>
      <c r="D1136" s="104"/>
      <c r="F1136" s="104"/>
      <c r="G1136" s="104"/>
      <c r="H1136" s="104"/>
      <c r="I1136" s="55"/>
      <c r="J1136" s="109"/>
      <c r="L1136" s="55"/>
    </row>
    <row r="1137" spans="1:24" x14ac:dyDescent="0.3">
      <c r="A1137" s="6" t="s">
        <v>132</v>
      </c>
      <c r="B1137" s="6" t="s">
        <v>3551</v>
      </c>
      <c r="C1137" s="6" t="s">
        <v>60</v>
      </c>
      <c r="D1137" s="6" t="s">
        <v>3175</v>
      </c>
      <c r="E1137" s="6"/>
      <c r="F1137" s="6" t="s">
        <v>3555</v>
      </c>
      <c r="G1137" s="6" t="s">
        <v>1886</v>
      </c>
      <c r="H1137" s="6" t="s">
        <v>133</v>
      </c>
      <c r="I1137" s="6">
        <v>1</v>
      </c>
      <c r="J1137" s="6" t="s">
        <v>105</v>
      </c>
      <c r="K1137" s="6" t="s">
        <v>4511</v>
      </c>
      <c r="L1137" s="107">
        <v>1</v>
      </c>
      <c r="N1137"/>
      <c r="W1137" s="6"/>
      <c r="X1137" s="6"/>
    </row>
    <row r="1138" spans="1:24" x14ac:dyDescent="0.3">
      <c r="A1138" s="6" t="s">
        <v>132</v>
      </c>
      <c r="B1138" s="6" t="s">
        <v>3551</v>
      </c>
      <c r="C1138" s="6" t="s">
        <v>60</v>
      </c>
      <c r="D1138" s="6" t="s">
        <v>2942</v>
      </c>
      <c r="E1138" s="6"/>
      <c r="F1138" s="6" t="s">
        <v>3552</v>
      </c>
      <c r="G1138" s="6" t="s">
        <v>1028</v>
      </c>
      <c r="H1138" s="6" t="s">
        <v>2127</v>
      </c>
      <c r="I1138" s="6">
        <v>1</v>
      </c>
      <c r="J1138" s="6" t="s">
        <v>105</v>
      </c>
      <c r="K1138" s="6" t="s">
        <v>4510</v>
      </c>
      <c r="L1138" s="107">
        <v>1</v>
      </c>
      <c r="N1138"/>
      <c r="W1138" s="6"/>
      <c r="X1138" s="6"/>
    </row>
    <row r="1139" spans="1:24" s="6" customFormat="1" x14ac:dyDescent="0.3">
      <c r="A1139" s="8" t="s">
        <v>2562</v>
      </c>
      <c r="B1139" s="61"/>
      <c r="C1139" s="8"/>
      <c r="D1139" s="8"/>
      <c r="F1139" s="8"/>
      <c r="G1139" s="8"/>
      <c r="H1139" s="8"/>
      <c r="I1139" s="29">
        <f>SUM(I1137:I1138)</f>
        <v>2</v>
      </c>
      <c r="J1139" s="8"/>
      <c r="K1139" s="8"/>
      <c r="L1139" s="29">
        <f>SUM(L1137:L1138)</f>
        <v>2</v>
      </c>
      <c r="M1139" s="62">
        <f>(L1139/I1139)</f>
        <v>1</v>
      </c>
    </row>
    <row r="1140" spans="1:24" s="6" customFormat="1" x14ac:dyDescent="0.3">
      <c r="A1140" s="108"/>
      <c r="B1140" s="104"/>
      <c r="C1140" s="104"/>
      <c r="D1140" s="104"/>
      <c r="F1140" s="104"/>
      <c r="G1140" s="104"/>
      <c r="H1140" s="104"/>
      <c r="I1140" s="55"/>
      <c r="J1140" s="109"/>
      <c r="L1140" s="55"/>
    </row>
    <row r="1141" spans="1:24" s="132" customFormat="1" x14ac:dyDescent="0.3">
      <c r="A1141" s="132" t="s">
        <v>132</v>
      </c>
      <c r="B1141" s="132" t="s">
        <v>3551</v>
      </c>
      <c r="C1141" s="132" t="s">
        <v>58</v>
      </c>
      <c r="D1141" s="132" t="s">
        <v>4513</v>
      </c>
      <c r="F1141" s="132" t="s">
        <v>4553</v>
      </c>
      <c r="G1141" s="132" t="s">
        <v>4554</v>
      </c>
      <c r="H1141" s="132" t="s">
        <v>4555</v>
      </c>
      <c r="I1141" s="182">
        <v>1</v>
      </c>
      <c r="J1141" s="132" t="s">
        <v>121</v>
      </c>
      <c r="K1141" s="132" t="s">
        <v>4508</v>
      </c>
      <c r="L1141" s="182">
        <v>0</v>
      </c>
    </row>
    <row r="1142" spans="1:24" s="6" customFormat="1" x14ac:dyDescent="0.3">
      <c r="A1142" s="6" t="s">
        <v>132</v>
      </c>
      <c r="B1142" s="6" t="s">
        <v>3551</v>
      </c>
      <c r="C1142" s="6" t="s">
        <v>58</v>
      </c>
      <c r="D1142" s="6" t="s">
        <v>2892</v>
      </c>
      <c r="F1142" s="6" t="s">
        <v>3561</v>
      </c>
      <c r="G1142" s="6" t="s">
        <v>2140</v>
      </c>
      <c r="H1142" s="6" t="s">
        <v>328</v>
      </c>
      <c r="I1142" s="150">
        <v>1</v>
      </c>
      <c r="J1142" s="6" t="s">
        <v>105</v>
      </c>
      <c r="K1142" s="6" t="s">
        <v>4512</v>
      </c>
      <c r="L1142" s="150">
        <v>1</v>
      </c>
    </row>
    <row r="1143" spans="1:24" s="6" customFormat="1" x14ac:dyDescent="0.3">
      <c r="A1143" s="6" t="s">
        <v>132</v>
      </c>
      <c r="B1143" s="6" t="s">
        <v>3551</v>
      </c>
      <c r="C1143" s="6" t="s">
        <v>58</v>
      </c>
      <c r="D1143" s="6" t="s">
        <v>3558</v>
      </c>
      <c r="F1143" s="6" t="s">
        <v>3559</v>
      </c>
      <c r="G1143" s="6" t="s">
        <v>2135</v>
      </c>
      <c r="H1143" s="6" t="s">
        <v>2136</v>
      </c>
      <c r="I1143" s="150">
        <v>1</v>
      </c>
      <c r="J1143" s="6" t="s">
        <v>105</v>
      </c>
      <c r="K1143" s="6" t="s">
        <v>4512</v>
      </c>
      <c r="L1143" s="150">
        <v>1</v>
      </c>
    </row>
    <row r="1144" spans="1:24" s="6" customFormat="1" x14ac:dyDescent="0.3">
      <c r="A1144" s="6" t="s">
        <v>132</v>
      </c>
      <c r="B1144" s="6" t="s">
        <v>3551</v>
      </c>
      <c r="C1144" s="6" t="s">
        <v>58</v>
      </c>
      <c r="D1144" s="6" t="s">
        <v>3238</v>
      </c>
      <c r="F1144" s="6" t="s">
        <v>3563</v>
      </c>
      <c r="G1144" s="6" t="s">
        <v>2137</v>
      </c>
      <c r="H1144" s="6" t="s">
        <v>196</v>
      </c>
      <c r="I1144" s="150">
        <v>1</v>
      </c>
      <c r="J1144" s="6" t="s">
        <v>105</v>
      </c>
      <c r="K1144" s="6" t="s">
        <v>4512</v>
      </c>
      <c r="L1144" s="150">
        <v>1</v>
      </c>
    </row>
    <row r="1145" spans="1:24" s="132" customFormat="1" x14ac:dyDescent="0.3">
      <c r="A1145" s="132" t="s">
        <v>132</v>
      </c>
      <c r="B1145" s="132" t="s">
        <v>3551</v>
      </c>
      <c r="C1145" s="132" t="s">
        <v>58</v>
      </c>
      <c r="D1145" s="132" t="s">
        <v>3927</v>
      </c>
      <c r="F1145" s="132" t="s">
        <v>3932</v>
      </c>
      <c r="G1145" s="132" t="s">
        <v>3933</v>
      </c>
      <c r="H1145" s="132" t="s">
        <v>3934</v>
      </c>
      <c r="I1145" s="182">
        <v>1</v>
      </c>
      <c r="J1145" s="132" t="s">
        <v>121</v>
      </c>
      <c r="K1145" s="132" t="s">
        <v>4508</v>
      </c>
      <c r="L1145" s="182">
        <v>0</v>
      </c>
    </row>
    <row r="1146" spans="1:24" x14ac:dyDescent="0.3">
      <c r="A1146" s="6" t="s">
        <v>132</v>
      </c>
      <c r="B1146" s="6" t="s">
        <v>3551</v>
      </c>
      <c r="C1146" s="6" t="s">
        <v>58</v>
      </c>
      <c r="D1146" s="6" t="s">
        <v>2836</v>
      </c>
      <c r="E1146" s="6"/>
      <c r="F1146" s="6" t="s">
        <v>3562</v>
      </c>
      <c r="G1146" s="6" t="s">
        <v>2143</v>
      </c>
      <c r="H1146" s="6" t="s">
        <v>2144</v>
      </c>
      <c r="I1146" s="6">
        <v>1</v>
      </c>
      <c r="J1146" s="6" t="s">
        <v>105</v>
      </c>
      <c r="K1146" s="6" t="s">
        <v>4509</v>
      </c>
      <c r="L1146" s="107">
        <v>1</v>
      </c>
      <c r="N1146"/>
      <c r="W1146" s="6"/>
      <c r="X1146" s="6"/>
    </row>
    <row r="1147" spans="1:24" x14ac:dyDescent="0.3">
      <c r="A1147" s="6" t="s">
        <v>132</v>
      </c>
      <c r="B1147" s="6" t="s">
        <v>3551</v>
      </c>
      <c r="C1147" s="6" t="s">
        <v>58</v>
      </c>
      <c r="D1147" s="6" t="s">
        <v>3499</v>
      </c>
      <c r="E1147" s="6"/>
      <c r="F1147" s="6" t="s">
        <v>3560</v>
      </c>
      <c r="G1147" s="6" t="s">
        <v>2140</v>
      </c>
      <c r="H1147" s="6" t="s">
        <v>1902</v>
      </c>
      <c r="I1147" s="6">
        <v>1</v>
      </c>
      <c r="J1147" s="6" t="s">
        <v>105</v>
      </c>
      <c r="K1147" s="6" t="s">
        <v>4510</v>
      </c>
      <c r="L1147" s="107">
        <v>1</v>
      </c>
      <c r="N1147"/>
      <c r="W1147" s="6"/>
      <c r="X1147" s="6"/>
    </row>
    <row r="1148" spans="1:24" s="138" customFormat="1" x14ac:dyDescent="0.3">
      <c r="A1148" s="135" t="s">
        <v>132</v>
      </c>
      <c r="B1148" s="135" t="s">
        <v>3551</v>
      </c>
      <c r="C1148" s="135" t="s">
        <v>58</v>
      </c>
      <c r="D1148" s="135" t="s">
        <v>4336</v>
      </c>
      <c r="E1148" s="135"/>
      <c r="F1148" s="135" t="s">
        <v>4429</v>
      </c>
      <c r="G1148" s="135" t="s">
        <v>4430</v>
      </c>
      <c r="H1148" s="135" t="s">
        <v>1419</v>
      </c>
      <c r="I1148" s="135">
        <v>1</v>
      </c>
      <c r="J1148" s="135" t="s">
        <v>105</v>
      </c>
      <c r="K1148" s="135" t="s">
        <v>4508</v>
      </c>
      <c r="L1148" s="170">
        <v>1</v>
      </c>
      <c r="W1148" s="135"/>
      <c r="X1148" s="135"/>
    </row>
    <row r="1149" spans="1:24" s="123" customFormat="1" x14ac:dyDescent="0.3">
      <c r="A1149" s="132" t="s">
        <v>132</v>
      </c>
      <c r="B1149" s="132" t="s">
        <v>3551</v>
      </c>
      <c r="C1149" s="132" t="s">
        <v>58</v>
      </c>
      <c r="D1149" s="132" t="s">
        <v>4336</v>
      </c>
      <c r="E1149" s="132"/>
      <c r="F1149" s="132" t="s">
        <v>4431</v>
      </c>
      <c r="G1149" s="132" t="s">
        <v>4432</v>
      </c>
      <c r="H1149" s="132" t="s">
        <v>4433</v>
      </c>
      <c r="I1149" s="132">
        <v>1</v>
      </c>
      <c r="J1149" s="132" t="s">
        <v>121</v>
      </c>
      <c r="K1149" s="132" t="s">
        <v>4508</v>
      </c>
      <c r="L1149" s="169">
        <v>0</v>
      </c>
      <c r="W1149" s="132"/>
      <c r="X1149" s="132"/>
    </row>
    <row r="1150" spans="1:24" x14ac:dyDescent="0.3">
      <c r="A1150" s="6" t="s">
        <v>132</v>
      </c>
      <c r="B1150" s="6" t="s">
        <v>3551</v>
      </c>
      <c r="C1150" s="6" t="s">
        <v>58</v>
      </c>
      <c r="D1150" s="6" t="s">
        <v>2935</v>
      </c>
      <c r="E1150" s="6"/>
      <c r="F1150" s="6" t="s">
        <v>3565</v>
      </c>
      <c r="G1150" s="6" t="s">
        <v>959</v>
      </c>
      <c r="H1150" s="6" t="s">
        <v>2132</v>
      </c>
      <c r="I1150" s="6">
        <v>1</v>
      </c>
      <c r="J1150" s="6" t="s">
        <v>105</v>
      </c>
      <c r="K1150" s="6" t="s">
        <v>4509</v>
      </c>
      <c r="L1150" s="107">
        <v>1</v>
      </c>
      <c r="N1150"/>
    </row>
    <row r="1151" spans="1:24" s="6" customFormat="1" x14ac:dyDescent="0.3">
      <c r="A1151" s="8" t="s">
        <v>2562</v>
      </c>
      <c r="B1151" s="61"/>
      <c r="C1151" s="8"/>
      <c r="D1151" s="8"/>
      <c r="F1151" s="8"/>
      <c r="G1151" s="8"/>
      <c r="H1151" s="8"/>
      <c r="I1151" s="29">
        <f>SUM(I1141:I1150)</f>
        <v>10</v>
      </c>
      <c r="J1151" s="8"/>
      <c r="K1151" s="8"/>
      <c r="L1151" s="29">
        <f>SUM(L1141:L1150)</f>
        <v>7</v>
      </c>
      <c r="M1151" s="62">
        <f>(L1151/I1151)</f>
        <v>0.7</v>
      </c>
    </row>
    <row r="1152" spans="1:24" s="6" customFormat="1" x14ac:dyDescent="0.3">
      <c r="A1152" s="108"/>
      <c r="B1152" s="104"/>
      <c r="C1152" s="104"/>
      <c r="D1152" s="104"/>
      <c r="F1152" s="104"/>
      <c r="G1152" s="104"/>
      <c r="H1152" s="104"/>
      <c r="I1152" s="55"/>
      <c r="J1152" s="109"/>
      <c r="L1152" s="55"/>
    </row>
    <row r="1153" spans="1:24" s="135" customFormat="1" x14ac:dyDescent="0.3">
      <c r="A1153" s="135" t="s">
        <v>132</v>
      </c>
      <c r="B1153" s="135" t="s">
        <v>3551</v>
      </c>
      <c r="C1153" s="135" t="s">
        <v>57</v>
      </c>
      <c r="D1153" s="135" t="s">
        <v>3734</v>
      </c>
      <c r="F1153" s="135" t="s">
        <v>3935</v>
      </c>
      <c r="G1153" s="135" t="s">
        <v>3936</v>
      </c>
      <c r="H1153" s="135" t="s">
        <v>3937</v>
      </c>
      <c r="I1153" s="180">
        <v>1</v>
      </c>
      <c r="J1153" s="135" t="s">
        <v>105</v>
      </c>
      <c r="K1153" s="135" t="s">
        <v>4508</v>
      </c>
      <c r="L1153" s="180">
        <v>1</v>
      </c>
    </row>
    <row r="1154" spans="1:24" s="135" customFormat="1" x14ac:dyDescent="0.3">
      <c r="A1154" s="135" t="s">
        <v>132</v>
      </c>
      <c r="B1154" s="135" t="s">
        <v>3551</v>
      </c>
      <c r="C1154" s="135" t="s">
        <v>57</v>
      </c>
      <c r="D1154" s="135" t="s">
        <v>2893</v>
      </c>
      <c r="F1154" s="135" t="s">
        <v>3567</v>
      </c>
      <c r="G1154" s="135" t="s">
        <v>381</v>
      </c>
      <c r="H1154" s="135" t="s">
        <v>3568</v>
      </c>
      <c r="I1154" s="180">
        <v>1</v>
      </c>
      <c r="J1154" s="135" t="s">
        <v>105</v>
      </c>
      <c r="K1154" s="135" t="s">
        <v>4508</v>
      </c>
      <c r="L1154" s="180">
        <v>1</v>
      </c>
    </row>
    <row r="1155" spans="1:24" s="138" customFormat="1" x14ac:dyDescent="0.3">
      <c r="A1155" s="135" t="s">
        <v>132</v>
      </c>
      <c r="B1155" s="135" t="s">
        <v>3551</v>
      </c>
      <c r="C1155" s="135" t="s">
        <v>57</v>
      </c>
      <c r="D1155" s="135" t="s">
        <v>3927</v>
      </c>
      <c r="E1155" s="135"/>
      <c r="F1155" s="135" t="s">
        <v>4012</v>
      </c>
      <c r="G1155" s="135" t="s">
        <v>4010</v>
      </c>
      <c r="H1155" s="135" t="s">
        <v>4013</v>
      </c>
      <c r="I1155" s="135">
        <v>1</v>
      </c>
      <c r="J1155" s="135" t="s">
        <v>105</v>
      </c>
      <c r="K1155" s="135" t="s">
        <v>4508</v>
      </c>
      <c r="L1155" s="135">
        <v>1</v>
      </c>
      <c r="W1155" s="135"/>
      <c r="X1155" s="135"/>
    </row>
    <row r="1156" spans="1:24" x14ac:dyDescent="0.3">
      <c r="A1156" s="6" t="s">
        <v>132</v>
      </c>
      <c r="B1156" s="6" t="s">
        <v>3551</v>
      </c>
      <c r="C1156" s="6" t="s">
        <v>57</v>
      </c>
      <c r="D1156" s="6" t="s">
        <v>2871</v>
      </c>
      <c r="E1156" s="6"/>
      <c r="F1156" s="6" t="s">
        <v>3573</v>
      </c>
      <c r="G1156" s="6" t="s">
        <v>2165</v>
      </c>
      <c r="H1156" s="6" t="s">
        <v>139</v>
      </c>
      <c r="I1156" s="6">
        <v>1</v>
      </c>
      <c r="J1156" s="6" t="s">
        <v>105</v>
      </c>
      <c r="K1156" s="6" t="s">
        <v>4509</v>
      </c>
      <c r="L1156" s="6">
        <v>1</v>
      </c>
      <c r="N1156"/>
      <c r="W1156" s="6"/>
      <c r="X1156" s="6"/>
    </row>
    <row r="1157" spans="1:24" s="138" customFormat="1" x14ac:dyDescent="0.3">
      <c r="A1157" s="135" t="s">
        <v>132</v>
      </c>
      <c r="B1157" s="135" t="s">
        <v>3551</v>
      </c>
      <c r="C1157" s="135" t="s">
        <v>57</v>
      </c>
      <c r="D1157" s="135" t="s">
        <v>2942</v>
      </c>
      <c r="E1157" s="135"/>
      <c r="F1157" s="135" t="s">
        <v>2151</v>
      </c>
      <c r="G1157" s="135" t="s">
        <v>947</v>
      </c>
      <c r="H1157" s="135" t="s">
        <v>2152</v>
      </c>
      <c r="I1157" s="135">
        <v>1</v>
      </c>
      <c r="J1157" s="135" t="s">
        <v>105</v>
      </c>
      <c r="K1157" s="135" t="s">
        <v>4508</v>
      </c>
      <c r="L1157" s="135">
        <v>1</v>
      </c>
      <c r="W1157" s="135"/>
      <c r="X1157" s="135"/>
    </row>
    <row r="1158" spans="1:24" x14ac:dyDescent="0.3">
      <c r="A1158" s="6" t="s">
        <v>132</v>
      </c>
      <c r="B1158" s="6" t="s">
        <v>3551</v>
      </c>
      <c r="C1158" s="6" t="s">
        <v>57</v>
      </c>
      <c r="D1158" s="6" t="s">
        <v>2856</v>
      </c>
      <c r="E1158" s="6"/>
      <c r="F1158" s="6" t="s">
        <v>3570</v>
      </c>
      <c r="G1158" s="6" t="s">
        <v>2150</v>
      </c>
      <c r="H1158" s="6" t="s">
        <v>1932</v>
      </c>
      <c r="I1158" s="6">
        <v>1</v>
      </c>
      <c r="J1158" s="6" t="s">
        <v>105</v>
      </c>
      <c r="K1158" s="6" t="s">
        <v>4507</v>
      </c>
      <c r="L1158" s="6">
        <v>1</v>
      </c>
      <c r="N1158"/>
      <c r="W1158" s="6"/>
      <c r="X1158" s="6"/>
    </row>
    <row r="1159" spans="1:24" x14ac:dyDescent="0.3">
      <c r="A1159" s="6" t="s">
        <v>132</v>
      </c>
      <c r="B1159" s="6" t="s">
        <v>3551</v>
      </c>
      <c r="C1159" s="6" t="s">
        <v>57</v>
      </c>
      <c r="D1159" s="6" t="s">
        <v>3538</v>
      </c>
      <c r="E1159" s="6"/>
      <c r="F1159" s="6" t="s">
        <v>3569</v>
      </c>
      <c r="G1159" s="6" t="s">
        <v>2153</v>
      </c>
      <c r="H1159" s="6" t="s">
        <v>289</v>
      </c>
      <c r="I1159" s="6">
        <v>1</v>
      </c>
      <c r="J1159" s="6" t="s">
        <v>105</v>
      </c>
      <c r="K1159" s="6" t="s">
        <v>4507</v>
      </c>
      <c r="L1159" s="6">
        <v>1</v>
      </c>
      <c r="N1159"/>
      <c r="W1159" s="6"/>
      <c r="X1159" s="6"/>
    </row>
    <row r="1160" spans="1:24" x14ac:dyDescent="0.3">
      <c r="A1160" s="6" t="s">
        <v>132</v>
      </c>
      <c r="B1160" s="6" t="s">
        <v>3551</v>
      </c>
      <c r="C1160" s="6" t="s">
        <v>57</v>
      </c>
      <c r="D1160" s="6" t="s">
        <v>2861</v>
      </c>
      <c r="E1160" s="6"/>
      <c r="F1160" s="6" t="s">
        <v>3392</v>
      </c>
      <c r="G1160" s="6" t="s">
        <v>1387</v>
      </c>
      <c r="H1160" s="6" t="s">
        <v>1408</v>
      </c>
      <c r="I1160" s="6">
        <v>1</v>
      </c>
      <c r="J1160" s="6" t="s">
        <v>105</v>
      </c>
      <c r="K1160" s="6" t="s">
        <v>4511</v>
      </c>
      <c r="L1160" s="6">
        <v>1</v>
      </c>
      <c r="N1160"/>
      <c r="W1160" s="6"/>
      <c r="X1160" s="6"/>
    </row>
    <row r="1161" spans="1:24" s="138" customFormat="1" x14ac:dyDescent="0.3">
      <c r="A1161" s="135" t="s">
        <v>132</v>
      </c>
      <c r="B1161" s="135" t="s">
        <v>3551</v>
      </c>
      <c r="C1161" s="135" t="s">
        <v>57</v>
      </c>
      <c r="D1161" s="135" t="s">
        <v>4513</v>
      </c>
      <c r="E1161" s="135"/>
      <c r="F1161" s="135" t="s">
        <v>4556</v>
      </c>
      <c r="G1161" s="135" t="s">
        <v>4557</v>
      </c>
      <c r="H1161" s="135" t="s">
        <v>4558</v>
      </c>
      <c r="I1161" s="135">
        <v>1</v>
      </c>
      <c r="J1161" s="135" t="s">
        <v>105</v>
      </c>
      <c r="K1161" s="135" t="s">
        <v>4508</v>
      </c>
      <c r="L1161" s="135">
        <v>1</v>
      </c>
      <c r="W1161" s="135"/>
      <c r="X1161" s="135"/>
    </row>
    <row r="1162" spans="1:24" x14ac:dyDescent="0.3">
      <c r="A1162" s="6" t="s">
        <v>132</v>
      </c>
      <c r="B1162" s="6" t="s">
        <v>3551</v>
      </c>
      <c r="C1162" s="6" t="s">
        <v>57</v>
      </c>
      <c r="D1162" s="6" t="s">
        <v>2876</v>
      </c>
      <c r="E1162" s="6"/>
      <c r="F1162" s="6" t="s">
        <v>2145</v>
      </c>
      <c r="G1162" s="6" t="s">
        <v>2146</v>
      </c>
      <c r="H1162" s="6" t="s">
        <v>249</v>
      </c>
      <c r="I1162" s="6">
        <v>1</v>
      </c>
      <c r="J1162" s="6" t="s">
        <v>105</v>
      </c>
      <c r="K1162" s="6" t="s">
        <v>4511</v>
      </c>
      <c r="L1162" s="6">
        <v>1</v>
      </c>
      <c r="N1162"/>
      <c r="W1162" s="6"/>
      <c r="X1162" s="6"/>
    </row>
    <row r="1163" spans="1:24" s="123" customFormat="1" x14ac:dyDescent="0.3">
      <c r="A1163" s="132" t="s">
        <v>132</v>
      </c>
      <c r="B1163" s="132" t="s">
        <v>3551</v>
      </c>
      <c r="C1163" s="132" t="s">
        <v>57</v>
      </c>
      <c r="D1163" s="132" t="s">
        <v>3927</v>
      </c>
      <c r="E1163" s="132"/>
      <c r="F1163" s="132" t="s">
        <v>4009</v>
      </c>
      <c r="G1163" s="132" t="s">
        <v>4010</v>
      </c>
      <c r="H1163" s="132" t="s">
        <v>4011</v>
      </c>
      <c r="I1163" s="132">
        <v>1</v>
      </c>
      <c r="J1163" s="132" t="s">
        <v>121</v>
      </c>
      <c r="K1163" s="132" t="s">
        <v>4508</v>
      </c>
      <c r="L1163" s="132">
        <v>0</v>
      </c>
      <c r="W1163" s="132"/>
      <c r="X1163" s="132"/>
    </row>
    <row r="1164" spans="1:24" x14ac:dyDescent="0.3">
      <c r="A1164" s="6" t="s">
        <v>132</v>
      </c>
      <c r="B1164" s="6" t="s">
        <v>3551</v>
      </c>
      <c r="C1164" s="6" t="s">
        <v>57</v>
      </c>
      <c r="D1164" s="6" t="s">
        <v>3019</v>
      </c>
      <c r="E1164" s="6"/>
      <c r="F1164" s="6" t="s">
        <v>3562</v>
      </c>
      <c r="G1164" s="6" t="s">
        <v>2143</v>
      </c>
      <c r="H1164" s="6" t="s">
        <v>2144</v>
      </c>
      <c r="I1164" s="6">
        <v>1</v>
      </c>
      <c r="J1164" s="6" t="s">
        <v>105</v>
      </c>
      <c r="K1164" s="6" t="s">
        <v>4509</v>
      </c>
      <c r="L1164" s="6">
        <v>1</v>
      </c>
      <c r="N1164"/>
      <c r="W1164" s="6"/>
      <c r="X1164" s="6"/>
    </row>
    <row r="1165" spans="1:24" s="123" customFormat="1" x14ac:dyDescent="0.3">
      <c r="A1165" s="132" t="s">
        <v>132</v>
      </c>
      <c r="B1165" s="132" t="s">
        <v>3551</v>
      </c>
      <c r="C1165" s="132" t="s">
        <v>57</v>
      </c>
      <c r="D1165" s="132" t="s">
        <v>3734</v>
      </c>
      <c r="E1165" s="132"/>
      <c r="F1165" s="132" t="s">
        <v>3740</v>
      </c>
      <c r="G1165" s="132" t="s">
        <v>3750</v>
      </c>
      <c r="H1165" s="132" t="s">
        <v>1067</v>
      </c>
      <c r="I1165" s="132">
        <v>1</v>
      </c>
      <c r="J1165" s="132" t="s">
        <v>121</v>
      </c>
      <c r="K1165" s="132" t="s">
        <v>4508</v>
      </c>
      <c r="L1165" s="132">
        <v>0</v>
      </c>
      <c r="W1165" s="132"/>
      <c r="X1165" s="132"/>
    </row>
    <row r="1166" spans="1:24" s="138" customFormat="1" x14ac:dyDescent="0.3">
      <c r="A1166" s="135" t="s">
        <v>132</v>
      </c>
      <c r="B1166" s="135" t="s">
        <v>3551</v>
      </c>
      <c r="C1166" s="135" t="s">
        <v>57</v>
      </c>
      <c r="D1166" s="135" t="s">
        <v>3927</v>
      </c>
      <c r="E1166" s="135"/>
      <c r="F1166" s="135" t="s">
        <v>4150</v>
      </c>
      <c r="G1166" s="135" t="s">
        <v>1028</v>
      </c>
      <c r="H1166" s="135" t="s">
        <v>4151</v>
      </c>
      <c r="I1166" s="135">
        <v>1</v>
      </c>
      <c r="J1166" s="135" t="s">
        <v>105</v>
      </c>
      <c r="K1166" s="135" t="s">
        <v>4508</v>
      </c>
      <c r="L1166" s="135">
        <v>1</v>
      </c>
      <c r="W1166" s="135"/>
      <c r="X1166" s="135"/>
    </row>
    <row r="1167" spans="1:24" x14ac:dyDescent="0.3">
      <c r="A1167" s="6" t="s">
        <v>132</v>
      </c>
      <c r="B1167" s="6" t="s">
        <v>3551</v>
      </c>
      <c r="C1167" s="6" t="s">
        <v>57</v>
      </c>
      <c r="D1167" s="6" t="s">
        <v>2962</v>
      </c>
      <c r="E1167" s="6"/>
      <c r="F1167" s="6" t="s">
        <v>3572</v>
      </c>
      <c r="G1167" s="6" t="s">
        <v>2160</v>
      </c>
      <c r="H1167" s="6" t="s">
        <v>769</v>
      </c>
      <c r="I1167" s="6">
        <v>1</v>
      </c>
      <c r="J1167" s="6" t="s">
        <v>105</v>
      </c>
      <c r="K1167" s="6" t="s">
        <v>4512</v>
      </c>
      <c r="L1167" s="6">
        <v>1</v>
      </c>
      <c r="N1167"/>
      <c r="W1167" s="6"/>
      <c r="X1167" s="6"/>
    </row>
    <row r="1168" spans="1:24" x14ac:dyDescent="0.3">
      <c r="A1168" s="6" t="s">
        <v>132</v>
      </c>
      <c r="B1168" s="6" t="s">
        <v>3551</v>
      </c>
      <c r="C1168" s="6" t="s">
        <v>57</v>
      </c>
      <c r="D1168" s="6" t="s">
        <v>2882</v>
      </c>
      <c r="E1168" s="6"/>
      <c r="F1168" s="6" t="s">
        <v>2155</v>
      </c>
      <c r="G1168" s="6" t="s">
        <v>2156</v>
      </c>
      <c r="H1168" s="6" t="s">
        <v>2157</v>
      </c>
      <c r="I1168" s="6">
        <v>1</v>
      </c>
      <c r="J1168" s="6" t="s">
        <v>105</v>
      </c>
      <c r="K1168" s="6" t="s">
        <v>4509</v>
      </c>
      <c r="L1168" s="6">
        <v>1</v>
      </c>
      <c r="N1168"/>
      <c r="W1168" s="6"/>
      <c r="X1168" s="6"/>
    </row>
    <row r="1169" spans="1:24" x14ac:dyDescent="0.3">
      <c r="A1169" s="6" t="s">
        <v>132</v>
      </c>
      <c r="B1169" s="6" t="s">
        <v>3551</v>
      </c>
      <c r="C1169" s="6" t="s">
        <v>57</v>
      </c>
      <c r="D1169" s="6" t="s">
        <v>2914</v>
      </c>
      <c r="E1169" s="6"/>
      <c r="F1169" s="6" t="s">
        <v>3571</v>
      </c>
      <c r="G1169" s="6" t="s">
        <v>2154</v>
      </c>
      <c r="H1169" s="6" t="s">
        <v>358</v>
      </c>
      <c r="I1169" s="6">
        <v>1</v>
      </c>
      <c r="J1169" s="6" t="s">
        <v>105</v>
      </c>
      <c r="K1169" s="6" t="s">
        <v>4509</v>
      </c>
      <c r="L1169" s="6">
        <v>1</v>
      </c>
      <c r="N1169"/>
    </row>
    <row r="1170" spans="1:24" s="6" customFormat="1" x14ac:dyDescent="0.3">
      <c r="A1170" s="8" t="s">
        <v>2562</v>
      </c>
      <c r="B1170" s="61"/>
      <c r="C1170" s="8"/>
      <c r="D1170" s="8"/>
      <c r="F1170" s="8"/>
      <c r="G1170" s="8"/>
      <c r="H1170" s="8"/>
      <c r="I1170" s="29">
        <f>SUM(I1153:I1169)</f>
        <v>17</v>
      </c>
      <c r="J1170" s="8"/>
      <c r="K1170" s="8"/>
      <c r="L1170" s="29">
        <f>SUM(L1153:L1169)</f>
        <v>15</v>
      </c>
      <c r="M1170" s="62">
        <f>(L1170/I1170)</f>
        <v>0.88235294117647056</v>
      </c>
    </row>
    <row r="1171" spans="1:24" s="6" customFormat="1" x14ac:dyDescent="0.3">
      <c r="A1171" s="108"/>
      <c r="B1171" s="104"/>
      <c r="C1171" s="104"/>
      <c r="D1171" s="104"/>
      <c r="F1171" s="104"/>
      <c r="G1171" s="104"/>
      <c r="H1171" s="104"/>
      <c r="I1171" s="29"/>
      <c r="J1171" s="109"/>
      <c r="L1171" s="29"/>
      <c r="M1171" s="62"/>
    </row>
    <row r="1172" spans="1:24" s="6" customFormat="1" x14ac:dyDescent="0.3">
      <c r="A1172" s="6" t="s">
        <v>132</v>
      </c>
      <c r="B1172" s="6" t="s">
        <v>3551</v>
      </c>
      <c r="C1172" s="6" t="s">
        <v>59</v>
      </c>
      <c r="D1172" s="6" t="s">
        <v>3006</v>
      </c>
      <c r="F1172" s="6" t="s">
        <v>3575</v>
      </c>
      <c r="G1172" s="6" t="s">
        <v>2167</v>
      </c>
      <c r="H1172" s="6" t="s">
        <v>1189</v>
      </c>
      <c r="I1172" s="150">
        <v>1</v>
      </c>
      <c r="J1172" s="6" t="s">
        <v>105</v>
      </c>
      <c r="K1172" s="6" t="s">
        <v>4512</v>
      </c>
      <c r="L1172" s="150">
        <v>1</v>
      </c>
      <c r="M1172" s="62"/>
    </row>
    <row r="1173" spans="1:24" s="135" customFormat="1" x14ac:dyDescent="0.3">
      <c r="A1173" s="135" t="s">
        <v>132</v>
      </c>
      <c r="B1173" s="135" t="s">
        <v>3551</v>
      </c>
      <c r="C1173" s="135" t="s">
        <v>59</v>
      </c>
      <c r="D1173" s="135" t="s">
        <v>4336</v>
      </c>
      <c r="F1173" s="135" t="s">
        <v>4559</v>
      </c>
      <c r="G1173" s="135" t="s">
        <v>4560</v>
      </c>
      <c r="H1173" s="135" t="s">
        <v>382</v>
      </c>
      <c r="I1173" s="180">
        <v>1</v>
      </c>
      <c r="J1173" s="135" t="s">
        <v>105</v>
      </c>
      <c r="K1173" s="135" t="s">
        <v>4508</v>
      </c>
      <c r="L1173" s="180">
        <v>1</v>
      </c>
      <c r="M1173" s="181"/>
    </row>
    <row r="1174" spans="1:24" x14ac:dyDescent="0.3">
      <c r="A1174" s="6" t="s">
        <v>132</v>
      </c>
      <c r="B1174" s="6" t="s">
        <v>3551</v>
      </c>
      <c r="C1174" s="6" t="s">
        <v>59</v>
      </c>
      <c r="D1174" s="6" t="s">
        <v>2967</v>
      </c>
      <c r="E1174" s="6"/>
      <c r="F1174" s="6" t="s">
        <v>3564</v>
      </c>
      <c r="G1174" s="6" t="s">
        <v>2141</v>
      </c>
      <c r="H1174" s="6" t="s">
        <v>2142</v>
      </c>
      <c r="I1174" s="6">
        <v>1</v>
      </c>
      <c r="J1174" s="6" t="s">
        <v>105</v>
      </c>
      <c r="K1174" s="6" t="s">
        <v>4509</v>
      </c>
      <c r="L1174" s="107">
        <v>1</v>
      </c>
      <c r="N1174"/>
      <c r="W1174" s="6"/>
      <c r="X1174" s="6"/>
    </row>
    <row r="1175" spans="1:24" s="138" customFormat="1" x14ac:dyDescent="0.3">
      <c r="A1175" s="135" t="s">
        <v>132</v>
      </c>
      <c r="B1175" s="135" t="s">
        <v>3551</v>
      </c>
      <c r="C1175" s="135" t="s">
        <v>59</v>
      </c>
      <c r="D1175" s="135" t="s">
        <v>2942</v>
      </c>
      <c r="E1175" s="135"/>
      <c r="F1175" s="135" t="s">
        <v>2173</v>
      </c>
      <c r="G1175" s="135" t="s">
        <v>2174</v>
      </c>
      <c r="H1175" s="135" t="s">
        <v>2175</v>
      </c>
      <c r="I1175" s="135">
        <v>1</v>
      </c>
      <c r="J1175" s="135" t="s">
        <v>105</v>
      </c>
      <c r="K1175" s="135" t="s">
        <v>4508</v>
      </c>
      <c r="L1175" s="170">
        <v>1</v>
      </c>
      <c r="W1175" s="135"/>
      <c r="X1175" s="135"/>
    </row>
    <row r="1176" spans="1:24" x14ac:dyDescent="0.3">
      <c r="A1176" s="6" t="s">
        <v>132</v>
      </c>
      <c r="B1176" s="6" t="s">
        <v>3551</v>
      </c>
      <c r="C1176" s="6" t="s">
        <v>59</v>
      </c>
      <c r="D1176" s="6" t="s">
        <v>2882</v>
      </c>
      <c r="E1176" s="6"/>
      <c r="F1176" s="6" t="s">
        <v>3581</v>
      </c>
      <c r="G1176" s="6" t="s">
        <v>2182</v>
      </c>
      <c r="H1176" s="6" t="s">
        <v>332</v>
      </c>
      <c r="I1176" s="6">
        <v>1</v>
      </c>
      <c r="J1176" s="6" t="s">
        <v>105</v>
      </c>
      <c r="K1176" s="6" t="s">
        <v>4510</v>
      </c>
      <c r="L1176" s="107">
        <v>1</v>
      </c>
      <c r="N1176"/>
      <c r="W1176" s="6"/>
      <c r="X1176" s="6"/>
    </row>
    <row r="1177" spans="1:24" s="138" customFormat="1" x14ac:dyDescent="0.3">
      <c r="A1177" s="135" t="s">
        <v>132</v>
      </c>
      <c r="B1177" s="135" t="s">
        <v>3551</v>
      </c>
      <c r="C1177" s="135" t="s">
        <v>59</v>
      </c>
      <c r="D1177" s="135" t="s">
        <v>2837</v>
      </c>
      <c r="E1177" s="135"/>
      <c r="F1177" s="135" t="s">
        <v>2185</v>
      </c>
      <c r="G1177" s="135" t="s">
        <v>2186</v>
      </c>
      <c r="H1177" s="135" t="s">
        <v>123</v>
      </c>
      <c r="I1177" s="135">
        <v>1</v>
      </c>
      <c r="J1177" s="135" t="s">
        <v>105</v>
      </c>
      <c r="K1177" s="135" t="s">
        <v>4508</v>
      </c>
      <c r="L1177" s="170">
        <v>1</v>
      </c>
      <c r="W1177" s="135"/>
      <c r="X1177" s="135"/>
    </row>
    <row r="1178" spans="1:24" x14ac:dyDescent="0.3">
      <c r="A1178" s="6" t="s">
        <v>132</v>
      </c>
      <c r="B1178" s="6" t="s">
        <v>3551</v>
      </c>
      <c r="C1178" s="6" t="s">
        <v>59</v>
      </c>
      <c r="D1178" s="6" t="s">
        <v>2882</v>
      </c>
      <c r="E1178" s="6"/>
      <c r="F1178" s="6" t="s">
        <v>2171</v>
      </c>
      <c r="G1178" s="6" t="s">
        <v>2172</v>
      </c>
      <c r="H1178" s="6" t="s">
        <v>397</v>
      </c>
      <c r="I1178" s="6">
        <v>1</v>
      </c>
      <c r="J1178" s="6" t="s">
        <v>105</v>
      </c>
      <c r="K1178" s="6" t="s">
        <v>4507</v>
      </c>
      <c r="L1178" s="107">
        <v>1</v>
      </c>
      <c r="N1178"/>
      <c r="W1178" s="6"/>
      <c r="X1178" s="6"/>
    </row>
    <row r="1179" spans="1:24" x14ac:dyDescent="0.3">
      <c r="A1179" s="6" t="s">
        <v>132</v>
      </c>
      <c r="B1179" s="6" t="s">
        <v>3551</v>
      </c>
      <c r="C1179" s="6" t="s">
        <v>59</v>
      </c>
      <c r="D1179" s="6" t="s">
        <v>3202</v>
      </c>
      <c r="E1179" s="6"/>
      <c r="F1179" s="6" t="s">
        <v>3578</v>
      </c>
      <c r="G1179" s="6" t="s">
        <v>2170</v>
      </c>
      <c r="H1179" s="6" t="s">
        <v>292</v>
      </c>
      <c r="I1179" s="6">
        <v>1</v>
      </c>
      <c r="J1179" s="6" t="s">
        <v>105</v>
      </c>
      <c r="K1179" s="6" t="s">
        <v>4511</v>
      </c>
      <c r="L1179" s="107">
        <v>1</v>
      </c>
      <c r="N1179"/>
      <c r="W1179" s="6"/>
      <c r="X1179" s="6"/>
    </row>
    <row r="1180" spans="1:24" x14ac:dyDescent="0.3">
      <c r="A1180" s="6" t="s">
        <v>132</v>
      </c>
      <c r="B1180" s="6" t="s">
        <v>3551</v>
      </c>
      <c r="C1180" s="6" t="s">
        <v>59</v>
      </c>
      <c r="D1180" s="6" t="s">
        <v>2972</v>
      </c>
      <c r="E1180" s="6"/>
      <c r="F1180" s="6" t="s">
        <v>3582</v>
      </c>
      <c r="G1180" s="6" t="s">
        <v>2180</v>
      </c>
      <c r="H1180" s="6" t="s">
        <v>2181</v>
      </c>
      <c r="I1180" s="6">
        <v>1</v>
      </c>
      <c r="J1180" s="6" t="s">
        <v>105</v>
      </c>
      <c r="K1180" s="6" t="s">
        <v>4510</v>
      </c>
      <c r="L1180" s="107">
        <v>1</v>
      </c>
      <c r="N1180"/>
      <c r="W1180" s="6"/>
      <c r="X1180" s="6"/>
    </row>
    <row r="1181" spans="1:24" x14ac:dyDescent="0.3">
      <c r="A1181" s="6" t="s">
        <v>132</v>
      </c>
      <c r="B1181" s="6" t="s">
        <v>3551</v>
      </c>
      <c r="C1181" s="6" t="s">
        <v>59</v>
      </c>
      <c r="D1181" s="6" t="s">
        <v>2991</v>
      </c>
      <c r="E1181" s="6"/>
      <c r="F1181" s="6" t="s">
        <v>3580</v>
      </c>
      <c r="G1181" s="6" t="s">
        <v>2166</v>
      </c>
      <c r="H1181" s="6" t="s">
        <v>1752</v>
      </c>
      <c r="I1181" s="6">
        <v>1</v>
      </c>
      <c r="J1181" s="6" t="s">
        <v>105</v>
      </c>
      <c r="K1181" s="6" t="s">
        <v>4511</v>
      </c>
      <c r="L1181" s="107">
        <v>1</v>
      </c>
      <c r="N1181"/>
      <c r="W1181" s="6"/>
      <c r="X1181" s="6"/>
    </row>
    <row r="1182" spans="1:24" x14ac:dyDescent="0.3">
      <c r="A1182" s="6" t="s">
        <v>132</v>
      </c>
      <c r="B1182" s="6" t="s">
        <v>3551</v>
      </c>
      <c r="C1182" s="6" t="s">
        <v>59</v>
      </c>
      <c r="D1182" s="6" t="s">
        <v>2839</v>
      </c>
      <c r="E1182" s="6"/>
      <c r="F1182" s="6" t="s">
        <v>3577</v>
      </c>
      <c r="G1182" s="6" t="s">
        <v>2187</v>
      </c>
      <c r="H1182" s="6" t="s">
        <v>815</v>
      </c>
      <c r="I1182" s="6">
        <v>1</v>
      </c>
      <c r="J1182" s="6" t="s">
        <v>105</v>
      </c>
      <c r="K1182" s="6" t="s">
        <v>4511</v>
      </c>
      <c r="L1182" s="107">
        <v>1</v>
      </c>
      <c r="N1182"/>
      <c r="W1182" s="6"/>
      <c r="X1182" s="6"/>
    </row>
    <row r="1183" spans="1:24" x14ac:dyDescent="0.3">
      <c r="A1183" s="6" t="s">
        <v>132</v>
      </c>
      <c r="B1183" s="6" t="s">
        <v>3551</v>
      </c>
      <c r="C1183" s="6" t="s">
        <v>59</v>
      </c>
      <c r="D1183" s="6" t="s">
        <v>2870</v>
      </c>
      <c r="E1183" s="6"/>
      <c r="F1183" s="6" t="s">
        <v>3583</v>
      </c>
      <c r="G1183" s="6" t="s">
        <v>2183</v>
      </c>
      <c r="H1183" s="6" t="s">
        <v>2184</v>
      </c>
      <c r="I1183" s="6">
        <v>1</v>
      </c>
      <c r="J1183" s="6" t="s">
        <v>105</v>
      </c>
      <c r="K1183" s="6" t="s">
        <v>4507</v>
      </c>
      <c r="L1183" s="107">
        <v>1</v>
      </c>
      <c r="N1183"/>
      <c r="W1183" s="6"/>
      <c r="X1183" s="6"/>
    </row>
    <row r="1184" spans="1:24" x14ac:dyDescent="0.3">
      <c r="A1184" s="6" t="s">
        <v>132</v>
      </c>
      <c r="B1184" s="6" t="s">
        <v>3551</v>
      </c>
      <c r="C1184" s="6" t="s">
        <v>59</v>
      </c>
      <c r="D1184" s="6" t="s">
        <v>2940</v>
      </c>
      <c r="E1184" s="6"/>
      <c r="F1184" s="6" t="s">
        <v>3579</v>
      </c>
      <c r="G1184" s="6" t="s">
        <v>2182</v>
      </c>
      <c r="H1184" s="6" t="s">
        <v>133</v>
      </c>
      <c r="I1184" s="6">
        <v>1</v>
      </c>
      <c r="J1184" s="6" t="s">
        <v>105</v>
      </c>
      <c r="K1184" s="6" t="s">
        <v>4511</v>
      </c>
      <c r="L1184" s="107">
        <v>1</v>
      </c>
      <c r="N1184"/>
    </row>
    <row r="1185" spans="1:24" s="6" customFormat="1" x14ac:dyDescent="0.3">
      <c r="A1185" s="8" t="s">
        <v>2562</v>
      </c>
      <c r="B1185" s="61"/>
      <c r="C1185" s="8"/>
      <c r="D1185" s="8"/>
      <c r="F1185" s="8"/>
      <c r="G1185" s="8"/>
      <c r="H1185" s="8"/>
      <c r="I1185" s="29">
        <f>SUM(I1172:I1184)</f>
        <v>13</v>
      </c>
      <c r="J1185" s="8"/>
      <c r="K1185" s="8"/>
      <c r="L1185" s="29">
        <f>SUM(L1172:L1184)</f>
        <v>13</v>
      </c>
      <c r="M1185" s="62">
        <f>(L1185/I1185)</f>
        <v>1</v>
      </c>
    </row>
    <row r="1186" spans="1:24" s="6" customFormat="1" x14ac:dyDescent="0.3">
      <c r="A1186" s="8" t="s">
        <v>2563</v>
      </c>
      <c r="B1186" s="61"/>
      <c r="C1186" s="8"/>
      <c r="D1186" s="8"/>
      <c r="F1186" s="8"/>
      <c r="G1186" s="8"/>
      <c r="H1186" s="8"/>
      <c r="I1186" s="29">
        <f>SUM(I1139+I1151+I1170+I1185)</f>
        <v>42</v>
      </c>
      <c r="J1186" s="8"/>
      <c r="K1186" s="8"/>
      <c r="L1186" s="29">
        <f>SUM(L1139+L1151+L1170+L1185)</f>
        <v>37</v>
      </c>
      <c r="M1186" s="62">
        <f>(L1186/I1186)</f>
        <v>0.88095238095238093</v>
      </c>
    </row>
    <row r="1187" spans="1:24" s="6" customFormat="1" x14ac:dyDescent="0.3">
      <c r="A1187" s="108"/>
      <c r="B1187" s="104"/>
      <c r="C1187" s="104"/>
      <c r="D1187" s="104"/>
      <c r="F1187" s="104"/>
      <c r="G1187" s="104"/>
      <c r="H1187" s="104"/>
      <c r="I1187" s="29"/>
      <c r="J1187" s="109"/>
      <c r="L1187" s="29"/>
      <c r="M1187" s="62"/>
    </row>
    <row r="1188" spans="1:24" s="6" customFormat="1" x14ac:dyDescent="0.3">
      <c r="A1188" s="6" t="s">
        <v>132</v>
      </c>
      <c r="B1188" s="6" t="s">
        <v>3584</v>
      </c>
      <c r="C1188" s="6" t="s">
        <v>63</v>
      </c>
      <c r="D1188" s="6" t="s">
        <v>2912</v>
      </c>
      <c r="F1188" s="6" t="s">
        <v>3592</v>
      </c>
      <c r="G1188" s="6" t="s">
        <v>545</v>
      </c>
      <c r="H1188" s="6" t="s">
        <v>2194</v>
      </c>
      <c r="I1188" s="150">
        <v>1</v>
      </c>
      <c r="J1188" s="6" t="s">
        <v>105</v>
      </c>
      <c r="K1188" s="6" t="s">
        <v>4509</v>
      </c>
      <c r="L1188" s="150">
        <v>1</v>
      </c>
      <c r="M1188" s="62"/>
    </row>
    <row r="1189" spans="1:24" s="6" customFormat="1" x14ac:dyDescent="0.3">
      <c r="A1189" s="6" t="s">
        <v>132</v>
      </c>
      <c r="B1189" s="6" t="s">
        <v>3584</v>
      </c>
      <c r="C1189" s="6" t="s">
        <v>63</v>
      </c>
      <c r="D1189" s="6" t="s">
        <v>3140</v>
      </c>
      <c r="F1189" s="6" t="s">
        <v>3594</v>
      </c>
      <c r="G1189" s="6" t="s">
        <v>1115</v>
      </c>
      <c r="H1189" s="6" t="s">
        <v>114</v>
      </c>
      <c r="I1189" s="150">
        <v>1</v>
      </c>
      <c r="J1189" s="6" t="s">
        <v>105</v>
      </c>
      <c r="K1189" s="6" t="s">
        <v>4507</v>
      </c>
      <c r="L1189" s="150">
        <v>1</v>
      </c>
      <c r="M1189" s="62"/>
    </row>
    <row r="1190" spans="1:24" x14ac:dyDescent="0.3">
      <c r="A1190" s="6" t="s">
        <v>132</v>
      </c>
      <c r="B1190" s="6" t="s">
        <v>3584</v>
      </c>
      <c r="C1190" s="6" t="s">
        <v>63</v>
      </c>
      <c r="D1190" s="6" t="s">
        <v>3019</v>
      </c>
      <c r="E1190" s="6"/>
      <c r="F1190" s="6" t="s">
        <v>3585</v>
      </c>
      <c r="G1190" s="6" t="s">
        <v>183</v>
      </c>
      <c r="H1190" s="6" t="s">
        <v>1428</v>
      </c>
      <c r="I1190" s="6">
        <v>1</v>
      </c>
      <c r="J1190" s="6" t="s">
        <v>105</v>
      </c>
      <c r="K1190" s="6" t="s">
        <v>4510</v>
      </c>
      <c r="L1190" s="6">
        <v>1</v>
      </c>
      <c r="N1190"/>
      <c r="W1190" s="6"/>
      <c r="X1190" s="6"/>
    </row>
    <row r="1191" spans="1:24" x14ac:dyDescent="0.3">
      <c r="A1191" s="6" t="s">
        <v>132</v>
      </c>
      <c r="B1191" s="6" t="s">
        <v>3584</v>
      </c>
      <c r="C1191" s="6" t="s">
        <v>63</v>
      </c>
      <c r="D1191" s="6" t="s">
        <v>3120</v>
      </c>
      <c r="E1191" s="6"/>
      <c r="F1191" s="6" t="s">
        <v>3154</v>
      </c>
      <c r="G1191" s="6" t="s">
        <v>879</v>
      </c>
      <c r="H1191" s="6" t="s">
        <v>880</v>
      </c>
      <c r="I1191" s="6">
        <v>1</v>
      </c>
      <c r="J1191" s="6" t="s">
        <v>105</v>
      </c>
      <c r="K1191" s="6" t="s">
        <v>4511</v>
      </c>
      <c r="L1191" s="6">
        <v>1</v>
      </c>
      <c r="N1191"/>
      <c r="W1191" s="6"/>
      <c r="X1191" s="6"/>
    </row>
    <row r="1192" spans="1:24" x14ac:dyDescent="0.3">
      <c r="A1192" s="6" t="s">
        <v>132</v>
      </c>
      <c r="B1192" s="6" t="s">
        <v>3584</v>
      </c>
      <c r="C1192" s="6" t="s">
        <v>63</v>
      </c>
      <c r="D1192" s="6" t="s">
        <v>3166</v>
      </c>
      <c r="E1192" s="6"/>
      <c r="F1192" s="6" t="s">
        <v>3588</v>
      </c>
      <c r="G1192" s="6" t="s">
        <v>2193</v>
      </c>
      <c r="H1192" s="6" t="s">
        <v>292</v>
      </c>
      <c r="I1192" s="6">
        <v>1</v>
      </c>
      <c r="J1192" s="6" t="s">
        <v>105</v>
      </c>
      <c r="K1192" s="6" t="s">
        <v>4511</v>
      </c>
      <c r="L1192" s="6">
        <v>1</v>
      </c>
      <c r="N1192"/>
      <c r="W1192" s="6"/>
      <c r="X1192" s="6"/>
    </row>
    <row r="1193" spans="1:24" s="138" customFormat="1" x14ac:dyDescent="0.3">
      <c r="A1193" s="135" t="s">
        <v>132</v>
      </c>
      <c r="B1193" s="135" t="s">
        <v>3584</v>
      </c>
      <c r="C1193" s="135" t="s">
        <v>63</v>
      </c>
      <c r="D1193" s="135" t="s">
        <v>2836</v>
      </c>
      <c r="E1193" s="135"/>
      <c r="F1193" s="135" t="s">
        <v>2196</v>
      </c>
      <c r="G1193" s="135" t="s">
        <v>1139</v>
      </c>
      <c r="H1193" s="135" t="s">
        <v>2197</v>
      </c>
      <c r="I1193" s="135">
        <v>1</v>
      </c>
      <c r="J1193" s="135" t="s">
        <v>105</v>
      </c>
      <c r="K1193" s="135" t="s">
        <v>4508</v>
      </c>
      <c r="L1193" s="135">
        <v>1</v>
      </c>
      <c r="W1193" s="135"/>
      <c r="X1193" s="135"/>
    </row>
    <row r="1194" spans="1:24" x14ac:dyDescent="0.3">
      <c r="A1194" s="6" t="s">
        <v>132</v>
      </c>
      <c r="B1194" s="6" t="s">
        <v>3584</v>
      </c>
      <c r="C1194" s="6" t="s">
        <v>63</v>
      </c>
      <c r="D1194" s="6" t="s">
        <v>2863</v>
      </c>
      <c r="E1194" s="6"/>
      <c r="F1194" s="6" t="s">
        <v>3587</v>
      </c>
      <c r="G1194" s="6" t="s">
        <v>2192</v>
      </c>
      <c r="H1194" s="6" t="s">
        <v>643</v>
      </c>
      <c r="I1194" s="6">
        <v>1</v>
      </c>
      <c r="J1194" s="6" t="s">
        <v>105</v>
      </c>
      <c r="K1194" s="6" t="s">
        <v>4507</v>
      </c>
      <c r="L1194" s="6">
        <v>1</v>
      </c>
      <c r="N1194"/>
      <c r="W1194" s="6"/>
      <c r="X1194" s="6"/>
    </row>
    <row r="1195" spans="1:24" x14ac:dyDescent="0.3">
      <c r="A1195" s="6" t="s">
        <v>132</v>
      </c>
      <c r="B1195" s="6" t="s">
        <v>3584</v>
      </c>
      <c r="C1195" s="6" t="s">
        <v>63</v>
      </c>
      <c r="D1195" s="6" t="s">
        <v>2967</v>
      </c>
      <c r="E1195" s="6"/>
      <c r="F1195" s="6" t="s">
        <v>3596</v>
      </c>
      <c r="G1195" s="6" t="s">
        <v>2199</v>
      </c>
      <c r="H1195" s="6" t="s">
        <v>159</v>
      </c>
      <c r="I1195" s="6">
        <v>1</v>
      </c>
      <c r="J1195" s="6" t="s">
        <v>105</v>
      </c>
      <c r="K1195" s="6" t="s">
        <v>4511</v>
      </c>
      <c r="L1195" s="6">
        <v>1</v>
      </c>
      <c r="N1195"/>
      <c r="W1195" s="6"/>
      <c r="X1195" s="6"/>
    </row>
    <row r="1196" spans="1:24" s="138" customFormat="1" x14ac:dyDescent="0.3">
      <c r="A1196" s="135" t="s">
        <v>132</v>
      </c>
      <c r="B1196" s="135" t="s">
        <v>3584</v>
      </c>
      <c r="C1196" s="135" t="s">
        <v>63</v>
      </c>
      <c r="D1196" s="135" t="s">
        <v>4074</v>
      </c>
      <c r="E1196" s="135"/>
      <c r="F1196" s="135" t="s">
        <v>4306</v>
      </c>
      <c r="G1196" s="135" t="s">
        <v>2019</v>
      </c>
      <c r="H1196" s="135" t="s">
        <v>4307</v>
      </c>
      <c r="I1196" s="135">
        <v>1</v>
      </c>
      <c r="J1196" s="135" t="s">
        <v>105</v>
      </c>
      <c r="K1196" s="135" t="s">
        <v>4508</v>
      </c>
      <c r="L1196" s="135">
        <v>1</v>
      </c>
      <c r="W1196" s="135"/>
      <c r="X1196" s="135"/>
    </row>
    <row r="1197" spans="1:24" x14ac:dyDescent="0.3">
      <c r="A1197" s="6" t="s">
        <v>132</v>
      </c>
      <c r="B1197" s="6" t="s">
        <v>3584</v>
      </c>
      <c r="C1197" s="6" t="s">
        <v>63</v>
      </c>
      <c r="D1197" s="6" t="s">
        <v>3054</v>
      </c>
      <c r="E1197" s="6"/>
      <c r="F1197" s="6" t="s">
        <v>3591</v>
      </c>
      <c r="G1197" s="6" t="s">
        <v>834</v>
      </c>
      <c r="H1197" s="6" t="s">
        <v>851</v>
      </c>
      <c r="I1197" s="6">
        <v>1</v>
      </c>
      <c r="J1197" s="6" t="s">
        <v>105</v>
      </c>
      <c r="K1197" s="6" t="s">
        <v>4509</v>
      </c>
      <c r="L1197" s="6">
        <v>1</v>
      </c>
      <c r="N1197"/>
      <c r="W1197" s="6"/>
      <c r="X1197" s="6"/>
    </row>
    <row r="1198" spans="1:24" s="138" customFormat="1" x14ac:dyDescent="0.3">
      <c r="A1198" s="135" t="s">
        <v>132</v>
      </c>
      <c r="B1198" s="135" t="s">
        <v>3584</v>
      </c>
      <c r="C1198" s="135" t="s">
        <v>63</v>
      </c>
      <c r="D1198" s="135" t="s">
        <v>2882</v>
      </c>
      <c r="E1198" s="135"/>
      <c r="F1198" s="135" t="s">
        <v>2200</v>
      </c>
      <c r="G1198" s="135" t="s">
        <v>2201</v>
      </c>
      <c r="H1198" s="135" t="s">
        <v>1068</v>
      </c>
      <c r="I1198" s="135">
        <v>1</v>
      </c>
      <c r="J1198" s="135" t="s">
        <v>105</v>
      </c>
      <c r="K1198" s="135" t="s">
        <v>4508</v>
      </c>
      <c r="L1198" s="135">
        <v>1</v>
      </c>
      <c r="W1198" s="135"/>
      <c r="X1198" s="135"/>
    </row>
    <row r="1199" spans="1:24" x14ac:dyDescent="0.3">
      <c r="A1199" s="6" t="s">
        <v>132</v>
      </c>
      <c r="B1199" s="6" t="s">
        <v>3584</v>
      </c>
      <c r="C1199" s="6" t="s">
        <v>63</v>
      </c>
      <c r="D1199" s="6" t="s">
        <v>2974</v>
      </c>
      <c r="E1199" s="6"/>
      <c r="F1199" s="6" t="s">
        <v>2188</v>
      </c>
      <c r="G1199" s="6" t="s">
        <v>2189</v>
      </c>
      <c r="H1199" s="6" t="s">
        <v>288</v>
      </c>
      <c r="I1199" s="6">
        <v>1</v>
      </c>
      <c r="J1199" s="6" t="s">
        <v>105</v>
      </c>
      <c r="K1199" s="6" t="s">
        <v>4510</v>
      </c>
      <c r="L1199" s="6">
        <v>1</v>
      </c>
      <c r="N1199"/>
      <c r="W1199" s="6"/>
      <c r="X1199" s="6"/>
    </row>
    <row r="1200" spans="1:24" s="123" customFormat="1" x14ac:dyDescent="0.3">
      <c r="A1200" s="132" t="s">
        <v>132</v>
      </c>
      <c r="B1200" s="132" t="s">
        <v>3584</v>
      </c>
      <c r="C1200" s="132" t="s">
        <v>63</v>
      </c>
      <c r="D1200" s="132" t="s">
        <v>3734</v>
      </c>
      <c r="E1200" s="132"/>
      <c r="F1200" s="132" t="s">
        <v>3820</v>
      </c>
      <c r="G1200" s="132" t="s">
        <v>3821</v>
      </c>
      <c r="H1200" s="132" t="s">
        <v>1340</v>
      </c>
      <c r="I1200" s="132">
        <v>1</v>
      </c>
      <c r="J1200" s="132" t="s">
        <v>121</v>
      </c>
      <c r="K1200" s="132" t="s">
        <v>4508</v>
      </c>
      <c r="L1200" s="132">
        <v>0</v>
      </c>
      <c r="W1200" s="132"/>
      <c r="X1200" s="132"/>
    </row>
    <row r="1201" spans="1:24" x14ac:dyDescent="0.3">
      <c r="A1201" s="6" t="s">
        <v>132</v>
      </c>
      <c r="B1201" s="6" t="s">
        <v>3584</v>
      </c>
      <c r="C1201" s="6" t="s">
        <v>63</v>
      </c>
      <c r="D1201" s="6" t="s">
        <v>3589</v>
      </c>
      <c r="E1201" s="6"/>
      <c r="F1201" s="6" t="s">
        <v>3590</v>
      </c>
      <c r="G1201" s="6" t="s">
        <v>2019</v>
      </c>
      <c r="H1201" s="6" t="s">
        <v>2190</v>
      </c>
      <c r="I1201" s="6">
        <v>1</v>
      </c>
      <c r="J1201" s="6" t="s">
        <v>105</v>
      </c>
      <c r="K1201" s="6" t="s">
        <v>4511</v>
      </c>
      <c r="L1201" s="6">
        <v>1</v>
      </c>
      <c r="N1201"/>
      <c r="W1201" s="6"/>
      <c r="X1201" s="6"/>
    </row>
    <row r="1202" spans="1:24" s="138" customFormat="1" x14ac:dyDescent="0.3">
      <c r="A1202" s="135" t="s">
        <v>132</v>
      </c>
      <c r="B1202" s="135" t="s">
        <v>3584</v>
      </c>
      <c r="C1202" s="135" t="s">
        <v>63</v>
      </c>
      <c r="D1202" s="135" t="s">
        <v>2863</v>
      </c>
      <c r="E1202" s="135"/>
      <c r="F1202" s="135" t="s">
        <v>3593</v>
      </c>
      <c r="G1202" s="135" t="s">
        <v>2198</v>
      </c>
      <c r="H1202" s="135" t="s">
        <v>576</v>
      </c>
      <c r="I1202" s="135">
        <v>1</v>
      </c>
      <c r="J1202" s="135" t="s">
        <v>105</v>
      </c>
      <c r="K1202" s="135" t="s">
        <v>4508</v>
      </c>
      <c r="L1202" s="135">
        <v>1</v>
      </c>
      <c r="W1202" s="135"/>
      <c r="X1202" s="135"/>
    </row>
    <row r="1203" spans="1:24" x14ac:dyDescent="0.3">
      <c r="A1203" s="6" t="s">
        <v>132</v>
      </c>
      <c r="B1203" s="6" t="s">
        <v>3584</v>
      </c>
      <c r="C1203" s="6" t="s">
        <v>63</v>
      </c>
      <c r="D1203" s="6" t="s">
        <v>3166</v>
      </c>
      <c r="E1203" s="6"/>
      <c r="F1203" s="6" t="s">
        <v>3586</v>
      </c>
      <c r="G1203" s="6" t="s">
        <v>2193</v>
      </c>
      <c r="H1203" s="6" t="s">
        <v>2195</v>
      </c>
      <c r="I1203" s="6">
        <v>1</v>
      </c>
      <c r="J1203" s="6" t="s">
        <v>105</v>
      </c>
      <c r="K1203" s="6" t="s">
        <v>4512</v>
      </c>
      <c r="L1203" s="6">
        <v>1</v>
      </c>
      <c r="N1203"/>
      <c r="W1203" s="6"/>
      <c r="X1203" s="6"/>
    </row>
    <row r="1204" spans="1:24" s="6" customFormat="1" x14ac:dyDescent="0.3">
      <c r="A1204" s="8" t="s">
        <v>2562</v>
      </c>
      <c r="B1204" s="61"/>
      <c r="C1204" s="8"/>
      <c r="D1204" s="8"/>
      <c r="F1204" s="8"/>
      <c r="G1204" s="8"/>
      <c r="H1204" s="8"/>
      <c r="I1204" s="29">
        <f>SUM(I1188:I1203)</f>
        <v>16</v>
      </c>
      <c r="J1204" s="8"/>
      <c r="K1204" s="8"/>
      <c r="L1204" s="29">
        <f>SUM(L1188:L1203)</f>
        <v>15</v>
      </c>
      <c r="M1204" s="62">
        <f>(L1204/I1204)</f>
        <v>0.9375</v>
      </c>
    </row>
    <row r="1205" spans="1:24" s="6" customFormat="1" x14ac:dyDescent="0.3">
      <c r="A1205" s="108"/>
      <c r="B1205" s="104"/>
      <c r="C1205" s="104"/>
      <c r="D1205" s="104"/>
      <c r="F1205" s="104"/>
      <c r="G1205" s="104"/>
      <c r="H1205" s="104"/>
      <c r="I1205" s="55"/>
      <c r="J1205" s="109"/>
      <c r="L1205" s="55"/>
    </row>
    <row r="1206" spans="1:24" s="132" customFormat="1" x14ac:dyDescent="0.3">
      <c r="A1206" s="132" t="s">
        <v>132</v>
      </c>
      <c r="B1206" s="132" t="s">
        <v>3584</v>
      </c>
      <c r="C1206" s="132" t="s">
        <v>61</v>
      </c>
      <c r="D1206" s="132" t="s">
        <v>2996</v>
      </c>
      <c r="F1206" s="132" t="s">
        <v>3597</v>
      </c>
      <c r="G1206" s="132" t="s">
        <v>2207</v>
      </c>
      <c r="H1206" s="132" t="s">
        <v>328</v>
      </c>
      <c r="I1206" s="182">
        <v>1</v>
      </c>
      <c r="J1206" s="132" t="s">
        <v>121</v>
      </c>
      <c r="K1206" s="132" t="s">
        <v>4508</v>
      </c>
      <c r="L1206" s="182">
        <v>1</v>
      </c>
    </row>
    <row r="1207" spans="1:24" s="138" customFormat="1" x14ac:dyDescent="0.3">
      <c r="A1207" s="135" t="s">
        <v>132</v>
      </c>
      <c r="B1207" s="135" t="s">
        <v>3584</v>
      </c>
      <c r="C1207" s="135" t="s">
        <v>61</v>
      </c>
      <c r="D1207" s="135" t="s">
        <v>3121</v>
      </c>
      <c r="E1207" s="135"/>
      <c r="F1207" s="135" t="s">
        <v>3599</v>
      </c>
      <c r="G1207" s="135" t="s">
        <v>2211</v>
      </c>
      <c r="H1207" s="135" t="s">
        <v>2212</v>
      </c>
      <c r="I1207" s="135">
        <v>1</v>
      </c>
      <c r="J1207" s="135" t="s">
        <v>105</v>
      </c>
      <c r="K1207" s="135" t="s">
        <v>4508</v>
      </c>
      <c r="L1207" s="135">
        <v>0</v>
      </c>
      <c r="W1207" s="135"/>
      <c r="X1207" s="135"/>
    </row>
    <row r="1208" spans="1:24" s="138" customFormat="1" x14ac:dyDescent="0.3">
      <c r="A1208" s="135" t="s">
        <v>132</v>
      </c>
      <c r="B1208" s="135" t="s">
        <v>3584</v>
      </c>
      <c r="C1208" s="135" t="s">
        <v>61</v>
      </c>
      <c r="D1208" s="135" t="s">
        <v>2852</v>
      </c>
      <c r="E1208" s="135"/>
      <c r="F1208" s="135" t="s">
        <v>2202</v>
      </c>
      <c r="G1208" s="135" t="s">
        <v>798</v>
      </c>
      <c r="H1208" s="135" t="s">
        <v>2175</v>
      </c>
      <c r="I1208" s="135">
        <v>1</v>
      </c>
      <c r="J1208" s="135" t="s">
        <v>105</v>
      </c>
      <c r="K1208" s="135" t="s">
        <v>4508</v>
      </c>
      <c r="L1208" s="135">
        <v>0</v>
      </c>
      <c r="W1208" s="135"/>
      <c r="X1208" s="135"/>
    </row>
    <row r="1209" spans="1:24" s="123" customFormat="1" x14ac:dyDescent="0.3">
      <c r="A1209" s="132" t="s">
        <v>132</v>
      </c>
      <c r="B1209" s="132" t="s">
        <v>3584</v>
      </c>
      <c r="C1209" s="132" t="s">
        <v>61</v>
      </c>
      <c r="D1209" s="132" t="s">
        <v>2942</v>
      </c>
      <c r="E1209" s="132"/>
      <c r="F1209" s="132" t="s">
        <v>2208</v>
      </c>
      <c r="G1209" s="132" t="s">
        <v>2209</v>
      </c>
      <c r="H1209" s="132" t="s">
        <v>2210</v>
      </c>
      <c r="I1209" s="132">
        <v>1</v>
      </c>
      <c r="J1209" s="132" t="s">
        <v>121</v>
      </c>
      <c r="K1209" s="132" t="s">
        <v>4508</v>
      </c>
      <c r="L1209" s="132">
        <v>1</v>
      </c>
      <c r="W1209" s="132"/>
      <c r="X1209" s="132"/>
    </row>
    <row r="1210" spans="1:24" s="138" customFormat="1" x14ac:dyDescent="0.3">
      <c r="A1210" s="135" t="s">
        <v>132</v>
      </c>
      <c r="B1210" s="135" t="s">
        <v>3584</v>
      </c>
      <c r="C1210" s="135" t="s">
        <v>61</v>
      </c>
      <c r="D1210" s="135" t="s">
        <v>3288</v>
      </c>
      <c r="E1210" s="135"/>
      <c r="F1210" s="135" t="s">
        <v>3602</v>
      </c>
      <c r="G1210" s="135" t="s">
        <v>2206</v>
      </c>
      <c r="H1210" s="135" t="s">
        <v>236</v>
      </c>
      <c r="I1210" s="135">
        <v>1</v>
      </c>
      <c r="J1210" s="135" t="s">
        <v>105</v>
      </c>
      <c r="K1210" s="135" t="s">
        <v>4508</v>
      </c>
      <c r="L1210" s="135">
        <v>1</v>
      </c>
      <c r="W1210" s="135"/>
      <c r="X1210" s="135"/>
    </row>
    <row r="1211" spans="1:24" s="138" customFormat="1" x14ac:dyDescent="0.3">
      <c r="A1211" s="135" t="s">
        <v>132</v>
      </c>
      <c r="B1211" s="135" t="s">
        <v>3584</v>
      </c>
      <c r="C1211" s="135" t="s">
        <v>61</v>
      </c>
      <c r="D1211" s="135" t="s">
        <v>2996</v>
      </c>
      <c r="E1211" s="135"/>
      <c r="F1211" s="135" t="s">
        <v>3601</v>
      </c>
      <c r="G1211" s="135" t="s">
        <v>2203</v>
      </c>
      <c r="H1211" s="135" t="s">
        <v>358</v>
      </c>
      <c r="I1211" s="135">
        <v>1</v>
      </c>
      <c r="J1211" s="135" t="s">
        <v>105</v>
      </c>
      <c r="K1211" s="135" t="s">
        <v>4508</v>
      </c>
      <c r="L1211" s="135">
        <v>0</v>
      </c>
      <c r="W1211" s="135"/>
      <c r="X1211" s="135"/>
    </row>
    <row r="1212" spans="1:24" s="138" customFormat="1" x14ac:dyDescent="0.3">
      <c r="A1212" s="135" t="s">
        <v>132</v>
      </c>
      <c r="B1212" s="135" t="s">
        <v>3584</v>
      </c>
      <c r="C1212" s="135" t="s">
        <v>61</v>
      </c>
      <c r="D1212" s="135" t="s">
        <v>2907</v>
      </c>
      <c r="E1212" s="135"/>
      <c r="F1212" s="135" t="s">
        <v>2204</v>
      </c>
      <c r="G1212" s="135" t="s">
        <v>2205</v>
      </c>
      <c r="H1212" s="135" t="s">
        <v>1971</v>
      </c>
      <c r="I1212" s="135">
        <v>1</v>
      </c>
      <c r="J1212" s="135" t="s">
        <v>105</v>
      </c>
      <c r="K1212" s="135" t="s">
        <v>4508</v>
      </c>
      <c r="L1212" s="135">
        <v>1</v>
      </c>
      <c r="W1212" s="135"/>
      <c r="X1212" s="135"/>
    </row>
    <row r="1213" spans="1:24" s="123" customFormat="1" x14ac:dyDescent="0.3">
      <c r="A1213" s="132" t="s">
        <v>132</v>
      </c>
      <c r="B1213" s="132" t="s">
        <v>3584</v>
      </c>
      <c r="C1213" s="132" t="s">
        <v>61</v>
      </c>
      <c r="D1213" s="132" t="s">
        <v>2996</v>
      </c>
      <c r="E1213" s="132"/>
      <c r="F1213" s="132" t="s">
        <v>3598</v>
      </c>
      <c r="G1213" s="132" t="s">
        <v>2129</v>
      </c>
      <c r="H1213" s="132" t="s">
        <v>284</v>
      </c>
      <c r="I1213" s="132">
        <v>1</v>
      </c>
      <c r="J1213" s="132" t="s">
        <v>121</v>
      </c>
      <c r="K1213" s="132" t="s">
        <v>4508</v>
      </c>
      <c r="L1213" s="132">
        <v>1</v>
      </c>
      <c r="W1213" s="132"/>
      <c r="X1213" s="132"/>
    </row>
    <row r="1214" spans="1:24" s="6" customFormat="1" x14ac:dyDescent="0.3">
      <c r="A1214" s="8" t="s">
        <v>2562</v>
      </c>
      <c r="B1214" s="61"/>
      <c r="C1214" s="8"/>
      <c r="D1214" s="8"/>
      <c r="F1214" s="8"/>
      <c r="G1214" s="8"/>
      <c r="H1214" s="8"/>
      <c r="I1214" s="29">
        <f>SUM(I1206:I1213)</f>
        <v>8</v>
      </c>
      <c r="J1214" s="8"/>
      <c r="K1214" s="8"/>
      <c r="L1214" s="29">
        <f>SUM(L1206:L1213)</f>
        <v>5</v>
      </c>
      <c r="M1214" s="62">
        <f>(L1214/I1214)</f>
        <v>0.625</v>
      </c>
    </row>
    <row r="1215" spans="1:24" s="6" customFormat="1" x14ac:dyDescent="0.3">
      <c r="A1215" s="108"/>
      <c r="B1215" s="104"/>
      <c r="C1215" s="104"/>
      <c r="D1215" s="104"/>
      <c r="F1215" s="104"/>
      <c r="G1215" s="104"/>
      <c r="H1215" s="104"/>
      <c r="I1215" s="55"/>
      <c r="J1215" s="109"/>
      <c r="L1215" s="55"/>
    </row>
    <row r="1216" spans="1:24" s="6" customFormat="1" x14ac:dyDescent="0.3">
      <c r="A1216" s="6" t="s">
        <v>132</v>
      </c>
      <c r="B1216" s="6" t="s">
        <v>3584</v>
      </c>
      <c r="C1216" s="6" t="s">
        <v>65</v>
      </c>
      <c r="D1216" s="6" t="s">
        <v>3254</v>
      </c>
      <c r="F1216" s="6" t="s">
        <v>3603</v>
      </c>
      <c r="G1216" s="6" t="s">
        <v>2223</v>
      </c>
      <c r="H1216" s="6" t="s">
        <v>714</v>
      </c>
      <c r="I1216" s="150">
        <v>1</v>
      </c>
      <c r="J1216" s="6" t="s">
        <v>105</v>
      </c>
      <c r="K1216" s="6" t="s">
        <v>4511</v>
      </c>
      <c r="L1216" s="150">
        <v>1</v>
      </c>
    </row>
    <row r="1217" spans="1:26" x14ac:dyDescent="0.3">
      <c r="A1217" s="6" t="s">
        <v>132</v>
      </c>
      <c r="B1217" s="6" t="s">
        <v>3584</v>
      </c>
      <c r="C1217" s="6" t="s">
        <v>65</v>
      </c>
      <c r="D1217" s="6" t="s">
        <v>3254</v>
      </c>
      <c r="E1217" s="6"/>
      <c r="F1217" s="6" t="s">
        <v>3604</v>
      </c>
      <c r="G1217" s="6" t="s">
        <v>2220</v>
      </c>
      <c r="H1217" s="6" t="s">
        <v>2221</v>
      </c>
      <c r="I1217" s="6">
        <v>1</v>
      </c>
      <c r="J1217" s="6" t="s">
        <v>105</v>
      </c>
      <c r="K1217" s="6" t="s">
        <v>4511</v>
      </c>
      <c r="L1217" s="6">
        <v>1</v>
      </c>
      <c r="N1217"/>
      <c r="W1217" s="6"/>
      <c r="X1217" s="6"/>
    </row>
    <row r="1218" spans="1:26" x14ac:dyDescent="0.3">
      <c r="A1218" s="6" t="s">
        <v>132</v>
      </c>
      <c r="B1218" s="6" t="s">
        <v>3584</v>
      </c>
      <c r="C1218" s="6" t="s">
        <v>65</v>
      </c>
      <c r="D1218" s="6" t="s">
        <v>3254</v>
      </c>
      <c r="E1218" s="6"/>
      <c r="F1218" s="6" t="s">
        <v>3511</v>
      </c>
      <c r="G1218" s="6" t="s">
        <v>947</v>
      </c>
      <c r="H1218" s="6" t="s">
        <v>160</v>
      </c>
      <c r="I1218" s="6">
        <v>1</v>
      </c>
      <c r="J1218" s="6" t="s">
        <v>105</v>
      </c>
      <c r="K1218" s="6" t="s">
        <v>4511</v>
      </c>
      <c r="L1218" s="6">
        <v>1</v>
      </c>
      <c r="N1218"/>
      <c r="W1218" s="6"/>
      <c r="X1218" s="6"/>
    </row>
    <row r="1219" spans="1:26" s="138" customFormat="1" x14ac:dyDescent="0.3">
      <c r="A1219" s="135" t="s">
        <v>132</v>
      </c>
      <c r="B1219" s="135" t="s">
        <v>3584</v>
      </c>
      <c r="C1219" s="135" t="s">
        <v>65</v>
      </c>
      <c r="D1219" s="135" t="s">
        <v>2855</v>
      </c>
      <c r="E1219" s="135"/>
      <c r="F1219" s="135" t="s">
        <v>2214</v>
      </c>
      <c r="G1219" s="135" t="s">
        <v>2215</v>
      </c>
      <c r="H1219" s="135" t="s">
        <v>1230</v>
      </c>
      <c r="I1219" s="135">
        <v>1</v>
      </c>
      <c r="J1219" s="135" t="s">
        <v>105</v>
      </c>
      <c r="K1219" s="135" t="s">
        <v>4508</v>
      </c>
      <c r="L1219" s="135">
        <v>0</v>
      </c>
      <c r="W1219" s="135"/>
      <c r="X1219" s="135"/>
    </row>
    <row r="1220" spans="1:26" s="123" customFormat="1" x14ac:dyDescent="0.3">
      <c r="A1220" s="132" t="s">
        <v>132</v>
      </c>
      <c r="B1220" s="132" t="s">
        <v>3584</v>
      </c>
      <c r="C1220" s="132" t="s">
        <v>65</v>
      </c>
      <c r="D1220" s="132" t="s">
        <v>2856</v>
      </c>
      <c r="E1220" s="132"/>
      <c r="F1220" s="132" t="s">
        <v>3606</v>
      </c>
      <c r="G1220" s="132" t="s">
        <v>1271</v>
      </c>
      <c r="H1220" s="132" t="s">
        <v>2222</v>
      </c>
      <c r="I1220" s="132">
        <v>1</v>
      </c>
      <c r="J1220" s="132" t="s">
        <v>121</v>
      </c>
      <c r="K1220" s="132" t="s">
        <v>4508</v>
      </c>
      <c r="L1220" s="132">
        <v>1</v>
      </c>
      <c r="W1220" s="132"/>
      <c r="X1220" s="132"/>
    </row>
    <row r="1221" spans="1:26" s="138" customFormat="1" x14ac:dyDescent="0.3">
      <c r="A1221" s="135" t="s">
        <v>132</v>
      </c>
      <c r="B1221" s="135" t="s">
        <v>3584</v>
      </c>
      <c r="C1221" s="135" t="s">
        <v>65</v>
      </c>
      <c r="D1221" s="135" t="s">
        <v>2875</v>
      </c>
      <c r="E1221" s="135"/>
      <c r="F1221" s="135" t="s">
        <v>2218</v>
      </c>
      <c r="G1221" s="135" t="s">
        <v>2219</v>
      </c>
      <c r="H1221" s="135" t="s">
        <v>1189</v>
      </c>
      <c r="I1221" s="135">
        <v>1</v>
      </c>
      <c r="J1221" s="135" t="s">
        <v>105</v>
      </c>
      <c r="K1221" s="135" t="s">
        <v>4508</v>
      </c>
      <c r="L1221" s="135">
        <v>1</v>
      </c>
      <c r="W1221" s="135"/>
      <c r="X1221" s="135"/>
    </row>
    <row r="1222" spans="1:26" x14ac:dyDescent="0.3">
      <c r="A1222" s="6" t="s">
        <v>132</v>
      </c>
      <c r="B1222" s="6" t="s">
        <v>3584</v>
      </c>
      <c r="C1222" s="6" t="s">
        <v>65</v>
      </c>
      <c r="D1222" s="6" t="s">
        <v>4074</v>
      </c>
      <c r="E1222" s="6"/>
      <c r="F1222" s="6" t="s">
        <v>3540</v>
      </c>
      <c r="G1222" s="6" t="s">
        <v>2028</v>
      </c>
      <c r="H1222" s="6" t="s">
        <v>2029</v>
      </c>
      <c r="I1222" s="6">
        <v>1</v>
      </c>
      <c r="J1222" s="6" t="s">
        <v>105</v>
      </c>
      <c r="K1222" s="6" t="s">
        <v>4510</v>
      </c>
      <c r="L1222" s="6">
        <v>1</v>
      </c>
      <c r="N1222"/>
      <c r="W1222" s="6"/>
      <c r="X1222" s="6"/>
    </row>
    <row r="1223" spans="1:26" x14ac:dyDescent="0.3">
      <c r="A1223" s="6" t="s">
        <v>132</v>
      </c>
      <c r="B1223" s="6" t="s">
        <v>3584</v>
      </c>
      <c r="C1223" s="6" t="s">
        <v>65</v>
      </c>
      <c r="D1223" s="6" t="s">
        <v>2905</v>
      </c>
      <c r="E1223" s="6"/>
      <c r="F1223" s="6" t="s">
        <v>3605</v>
      </c>
      <c r="G1223" s="6" t="s">
        <v>2216</v>
      </c>
      <c r="H1223" s="6" t="s">
        <v>2217</v>
      </c>
      <c r="I1223" s="6">
        <v>1</v>
      </c>
      <c r="J1223" s="6" t="s">
        <v>105</v>
      </c>
      <c r="K1223" s="6" t="s">
        <v>4512</v>
      </c>
      <c r="L1223" s="6">
        <v>1</v>
      </c>
      <c r="N1223"/>
      <c r="W1223" s="6"/>
      <c r="X1223" s="6"/>
    </row>
    <row r="1224" spans="1:26" s="138" customFormat="1" x14ac:dyDescent="0.3">
      <c r="A1224" s="135" t="s">
        <v>132</v>
      </c>
      <c r="B1224" s="135" t="s">
        <v>3584</v>
      </c>
      <c r="C1224" s="135" t="s">
        <v>65</v>
      </c>
      <c r="D1224" s="135" t="s">
        <v>2907</v>
      </c>
      <c r="E1224" s="135"/>
      <c r="F1224" s="135" t="s">
        <v>2224</v>
      </c>
      <c r="G1224" s="135" t="s">
        <v>2225</v>
      </c>
      <c r="H1224" s="135" t="s">
        <v>2226</v>
      </c>
      <c r="I1224" s="135">
        <v>1</v>
      </c>
      <c r="J1224" s="135" t="s">
        <v>105</v>
      </c>
      <c r="K1224" s="135" t="s">
        <v>4508</v>
      </c>
      <c r="L1224" s="135">
        <v>1</v>
      </c>
      <c r="O1224" s="135"/>
      <c r="P1224" s="135"/>
      <c r="Q1224" s="135"/>
      <c r="R1224" s="135"/>
      <c r="S1224" s="135"/>
      <c r="T1224" s="135"/>
      <c r="U1224" s="135"/>
      <c r="V1224" s="135"/>
      <c r="W1224" s="135"/>
      <c r="X1224" s="135"/>
      <c r="Y1224" s="135"/>
      <c r="Z1224" s="135"/>
    </row>
    <row r="1225" spans="1:26" s="6" customFormat="1" x14ac:dyDescent="0.3">
      <c r="A1225" s="8" t="s">
        <v>2562</v>
      </c>
      <c r="B1225" s="61"/>
      <c r="C1225" s="8"/>
      <c r="D1225" s="8"/>
      <c r="F1225" s="8"/>
      <c r="G1225" s="8"/>
      <c r="H1225" s="8"/>
      <c r="I1225" s="29">
        <f>SUM(I1216:I1224)</f>
        <v>9</v>
      </c>
      <c r="J1225" s="8"/>
      <c r="K1225" s="8"/>
      <c r="L1225" s="29">
        <f>SUM(L1216:L1224)</f>
        <v>8</v>
      </c>
      <c r="M1225" s="62">
        <f>(L1225/I1225)</f>
        <v>0.88888888888888884</v>
      </c>
    </row>
    <row r="1226" spans="1:26" s="6" customFormat="1" x14ac:dyDescent="0.3">
      <c r="A1226" s="108"/>
      <c r="B1226" s="104"/>
      <c r="C1226" s="104"/>
      <c r="D1226" s="104"/>
      <c r="F1226" s="104"/>
      <c r="G1226" s="104"/>
      <c r="H1226" s="104"/>
      <c r="I1226" s="55"/>
      <c r="J1226" s="109"/>
      <c r="L1226" s="55"/>
    </row>
    <row r="1227" spans="1:26" s="123" customFormat="1" x14ac:dyDescent="0.3">
      <c r="A1227" s="132" t="s">
        <v>132</v>
      </c>
      <c r="B1227" s="132" t="s">
        <v>3584</v>
      </c>
      <c r="C1227" s="132" t="s">
        <v>64</v>
      </c>
      <c r="D1227" s="132" t="s">
        <v>4513</v>
      </c>
      <c r="E1227" s="132"/>
      <c r="F1227" s="132" t="s">
        <v>4561</v>
      </c>
      <c r="G1227" s="132" t="s">
        <v>1061</v>
      </c>
      <c r="H1227" s="132" t="s">
        <v>4562</v>
      </c>
      <c r="I1227" s="132">
        <v>1</v>
      </c>
      <c r="J1227" s="132" t="s">
        <v>121</v>
      </c>
      <c r="K1227" s="132" t="s">
        <v>4508</v>
      </c>
      <c r="L1227" s="132">
        <v>0</v>
      </c>
      <c r="W1227" s="132"/>
      <c r="X1227" s="132"/>
    </row>
    <row r="1228" spans="1:26" s="138" customFormat="1" x14ac:dyDescent="0.3">
      <c r="A1228" s="135" t="s">
        <v>132</v>
      </c>
      <c r="B1228" s="135" t="s">
        <v>3584</v>
      </c>
      <c r="C1228" s="135" t="s">
        <v>64</v>
      </c>
      <c r="D1228" s="135" t="s">
        <v>2912</v>
      </c>
      <c r="E1228" s="135"/>
      <c r="F1228" s="135" t="s">
        <v>2235</v>
      </c>
      <c r="G1228" s="135" t="s">
        <v>1632</v>
      </c>
      <c r="H1228" s="135" t="s">
        <v>654</v>
      </c>
      <c r="I1228" s="135">
        <v>1</v>
      </c>
      <c r="J1228" s="135" t="s">
        <v>105</v>
      </c>
      <c r="K1228" s="135" t="s">
        <v>4508</v>
      </c>
      <c r="L1228" s="135">
        <v>1</v>
      </c>
      <c r="W1228" s="135"/>
      <c r="X1228" s="135"/>
    </row>
    <row r="1229" spans="1:26" s="138" customFormat="1" x14ac:dyDescent="0.3">
      <c r="A1229" s="135" t="s">
        <v>132</v>
      </c>
      <c r="B1229" s="135" t="s">
        <v>3584</v>
      </c>
      <c r="C1229" s="135" t="s">
        <v>64</v>
      </c>
      <c r="D1229" s="135" t="s">
        <v>2856</v>
      </c>
      <c r="E1229" s="135"/>
      <c r="F1229" s="135" t="s">
        <v>2227</v>
      </c>
      <c r="G1229" s="135" t="s">
        <v>1813</v>
      </c>
      <c r="H1229" s="135" t="s">
        <v>2228</v>
      </c>
      <c r="I1229" s="135">
        <v>1</v>
      </c>
      <c r="J1229" s="135" t="s">
        <v>105</v>
      </c>
      <c r="K1229" s="135" t="s">
        <v>4508</v>
      </c>
      <c r="L1229" s="135">
        <v>1</v>
      </c>
      <c r="W1229" s="135"/>
      <c r="X1229" s="135"/>
    </row>
    <row r="1230" spans="1:26" s="138" customFormat="1" x14ac:dyDescent="0.3">
      <c r="A1230" s="135" t="s">
        <v>132</v>
      </c>
      <c r="B1230" s="135" t="s">
        <v>3584</v>
      </c>
      <c r="C1230" s="135" t="s">
        <v>64</v>
      </c>
      <c r="D1230" s="135" t="s">
        <v>2912</v>
      </c>
      <c r="E1230" s="135"/>
      <c r="F1230" s="135" t="s">
        <v>2230</v>
      </c>
      <c r="G1230" s="135" t="s">
        <v>2231</v>
      </c>
      <c r="H1230" s="135" t="s">
        <v>1189</v>
      </c>
      <c r="I1230" s="135">
        <v>1</v>
      </c>
      <c r="J1230" s="135" t="s">
        <v>105</v>
      </c>
      <c r="K1230" s="135" t="s">
        <v>4508</v>
      </c>
      <c r="L1230" s="135">
        <v>1</v>
      </c>
      <c r="W1230" s="135"/>
      <c r="X1230" s="135"/>
    </row>
    <row r="1231" spans="1:26" s="138" customFormat="1" x14ac:dyDescent="0.3">
      <c r="A1231" s="135" t="s">
        <v>132</v>
      </c>
      <c r="B1231" s="135" t="s">
        <v>3584</v>
      </c>
      <c r="C1231" s="135" t="s">
        <v>64</v>
      </c>
      <c r="D1231" s="135" t="s">
        <v>3006</v>
      </c>
      <c r="E1231" s="135"/>
      <c r="F1231" s="135" t="s">
        <v>3607</v>
      </c>
      <c r="G1231" s="135" t="s">
        <v>2234</v>
      </c>
      <c r="H1231" s="135" t="s">
        <v>171</v>
      </c>
      <c r="I1231" s="135">
        <v>1</v>
      </c>
      <c r="J1231" s="135" t="s">
        <v>105</v>
      </c>
      <c r="K1231" s="135" t="s">
        <v>4508</v>
      </c>
      <c r="L1231" s="135">
        <v>1</v>
      </c>
      <c r="W1231" s="135"/>
      <c r="X1231" s="135"/>
    </row>
    <row r="1232" spans="1:26" s="138" customFormat="1" x14ac:dyDescent="0.3">
      <c r="A1232" s="135" t="s">
        <v>132</v>
      </c>
      <c r="B1232" s="135" t="s">
        <v>3584</v>
      </c>
      <c r="C1232" s="135" t="s">
        <v>64</v>
      </c>
      <c r="D1232" s="135" t="s">
        <v>2912</v>
      </c>
      <c r="E1232" s="135"/>
      <c r="F1232" s="135" t="s">
        <v>2241</v>
      </c>
      <c r="G1232" s="135" t="s">
        <v>2242</v>
      </c>
      <c r="H1232" s="135" t="s">
        <v>2243</v>
      </c>
      <c r="I1232" s="135">
        <v>1</v>
      </c>
      <c r="J1232" s="135" t="s">
        <v>105</v>
      </c>
      <c r="K1232" s="135" t="s">
        <v>4508</v>
      </c>
      <c r="L1232" s="135">
        <v>1</v>
      </c>
      <c r="O1232" s="135"/>
      <c r="P1232" s="135"/>
      <c r="Q1232" s="135"/>
      <c r="R1232" s="135"/>
      <c r="S1232" s="135"/>
      <c r="T1232" s="135"/>
      <c r="U1232" s="135"/>
      <c r="V1232" s="135"/>
      <c r="W1232" s="135"/>
      <c r="X1232" s="135"/>
      <c r="Y1232" s="135"/>
      <c r="Z1232" s="135"/>
    </row>
    <row r="1233" spans="1:26" s="138" customFormat="1" x14ac:dyDescent="0.3">
      <c r="A1233" s="135" t="s">
        <v>132</v>
      </c>
      <c r="B1233" s="135" t="s">
        <v>3584</v>
      </c>
      <c r="C1233" s="135" t="s">
        <v>64</v>
      </c>
      <c r="D1233" s="135" t="s">
        <v>2856</v>
      </c>
      <c r="E1233" s="135"/>
      <c r="F1233" s="135" t="s">
        <v>2238</v>
      </c>
      <c r="G1233" s="135" t="s">
        <v>2239</v>
      </c>
      <c r="H1233" s="135" t="s">
        <v>2240</v>
      </c>
      <c r="I1233" s="135">
        <v>1</v>
      </c>
      <c r="J1233" s="135" t="s">
        <v>105</v>
      </c>
      <c r="K1233" s="135" t="s">
        <v>4508</v>
      </c>
      <c r="L1233" s="135">
        <v>1</v>
      </c>
      <c r="O1233" s="135"/>
      <c r="P1233" s="135"/>
      <c r="Q1233" s="135"/>
      <c r="R1233" s="135"/>
      <c r="S1233" s="135"/>
      <c r="T1233" s="135"/>
      <c r="U1233" s="135"/>
      <c r="V1233" s="135"/>
      <c r="W1233" s="135"/>
      <c r="X1233" s="135"/>
      <c r="Y1233" s="135"/>
      <c r="Z1233" s="135"/>
    </row>
    <row r="1234" spans="1:26" s="6" customFormat="1" x14ac:dyDescent="0.3">
      <c r="A1234" s="8" t="s">
        <v>2562</v>
      </c>
      <c r="B1234" s="61"/>
      <c r="C1234" s="8"/>
      <c r="D1234" s="8"/>
      <c r="F1234" s="8"/>
      <c r="G1234" s="8"/>
      <c r="H1234" s="8"/>
      <c r="I1234" s="29">
        <f>SUM(I1227:I1233)</f>
        <v>7</v>
      </c>
      <c r="J1234" s="8"/>
      <c r="K1234" s="8"/>
      <c r="L1234" s="29">
        <f>SUM(L1227:L1233)</f>
        <v>6</v>
      </c>
      <c r="M1234" s="62">
        <f>(L1234/I1234)</f>
        <v>0.8571428571428571</v>
      </c>
    </row>
    <row r="1235" spans="1:26" s="6" customFormat="1" x14ac:dyDescent="0.3">
      <c r="A1235" s="108"/>
      <c r="B1235" s="104"/>
      <c r="C1235" s="104"/>
      <c r="D1235" s="104"/>
      <c r="F1235" s="104"/>
      <c r="G1235" s="104"/>
      <c r="H1235" s="104"/>
      <c r="I1235" s="55"/>
      <c r="J1235" s="109"/>
      <c r="L1235" s="55"/>
    </row>
    <row r="1236" spans="1:26" s="132" customFormat="1" x14ac:dyDescent="0.3">
      <c r="A1236" s="132" t="s">
        <v>132</v>
      </c>
      <c r="B1236" s="132" t="s">
        <v>3584</v>
      </c>
      <c r="C1236" s="132" t="s">
        <v>62</v>
      </c>
      <c r="D1236" s="132" t="s">
        <v>2914</v>
      </c>
      <c r="F1236" s="132" t="s">
        <v>3613</v>
      </c>
      <c r="G1236" s="132" t="s">
        <v>566</v>
      </c>
      <c r="H1236" s="132" t="s">
        <v>2251</v>
      </c>
      <c r="I1236" s="182">
        <v>1</v>
      </c>
      <c r="J1236" s="132" t="s">
        <v>121</v>
      </c>
      <c r="K1236" s="132" t="s">
        <v>4508</v>
      </c>
      <c r="L1236" s="182">
        <v>0</v>
      </c>
    </row>
    <row r="1237" spans="1:26" s="138" customFormat="1" x14ac:dyDescent="0.3">
      <c r="A1237" s="135" t="s">
        <v>132</v>
      </c>
      <c r="B1237" s="135" t="s">
        <v>3584</v>
      </c>
      <c r="C1237" s="135" t="s">
        <v>62</v>
      </c>
      <c r="D1237" s="135" t="s">
        <v>3051</v>
      </c>
      <c r="E1237" s="135"/>
      <c r="F1237" s="135" t="s">
        <v>3610</v>
      </c>
      <c r="G1237" s="135" t="s">
        <v>2249</v>
      </c>
      <c r="H1237" s="135" t="s">
        <v>2250</v>
      </c>
      <c r="I1237" s="135">
        <v>1</v>
      </c>
      <c r="J1237" s="135" t="s">
        <v>105</v>
      </c>
      <c r="K1237" s="135" t="s">
        <v>4508</v>
      </c>
      <c r="L1237" s="170">
        <v>1</v>
      </c>
      <c r="W1237" s="135"/>
      <c r="X1237" s="135"/>
    </row>
    <row r="1238" spans="1:26" s="138" customFormat="1" x14ac:dyDescent="0.3">
      <c r="A1238" s="135" t="s">
        <v>132</v>
      </c>
      <c r="B1238" s="135" t="s">
        <v>3584</v>
      </c>
      <c r="C1238" s="135" t="s">
        <v>62</v>
      </c>
      <c r="D1238" s="135" t="s">
        <v>2914</v>
      </c>
      <c r="E1238" s="135"/>
      <c r="F1238" s="135" t="s">
        <v>3612</v>
      </c>
      <c r="G1238" s="135" t="s">
        <v>381</v>
      </c>
      <c r="H1238" s="135" t="s">
        <v>371</v>
      </c>
      <c r="I1238" s="135">
        <v>1</v>
      </c>
      <c r="J1238" s="135" t="s">
        <v>105</v>
      </c>
      <c r="K1238" s="135" t="s">
        <v>4508</v>
      </c>
      <c r="L1238" s="170">
        <v>1</v>
      </c>
      <c r="W1238" s="135"/>
      <c r="X1238" s="135"/>
    </row>
    <row r="1239" spans="1:26" s="123" customFormat="1" x14ac:dyDescent="0.3">
      <c r="A1239" s="132" t="s">
        <v>132</v>
      </c>
      <c r="B1239" s="132" t="s">
        <v>3584</v>
      </c>
      <c r="C1239" s="132" t="s">
        <v>62</v>
      </c>
      <c r="D1239" s="132" t="s">
        <v>2875</v>
      </c>
      <c r="E1239" s="132"/>
      <c r="F1239" s="132" t="s">
        <v>2257</v>
      </c>
      <c r="G1239" s="132" t="s">
        <v>2117</v>
      </c>
      <c r="H1239" s="132" t="s">
        <v>114</v>
      </c>
      <c r="I1239" s="132">
        <v>1</v>
      </c>
      <c r="J1239" s="132" t="s">
        <v>121</v>
      </c>
      <c r="K1239" s="132" t="s">
        <v>4508</v>
      </c>
      <c r="L1239" s="169">
        <v>0</v>
      </c>
      <c r="W1239" s="132"/>
      <c r="X1239" s="132"/>
    </row>
    <row r="1240" spans="1:26" s="138" customFormat="1" x14ac:dyDescent="0.3">
      <c r="A1240" s="135" t="s">
        <v>132</v>
      </c>
      <c r="B1240" s="135" t="s">
        <v>3584</v>
      </c>
      <c r="C1240" s="135" t="s">
        <v>62</v>
      </c>
      <c r="D1240" s="135" t="s">
        <v>2967</v>
      </c>
      <c r="E1240" s="135"/>
      <c r="F1240" s="135" t="s">
        <v>3609</v>
      </c>
      <c r="G1240" s="135" t="s">
        <v>2255</v>
      </c>
      <c r="H1240" s="135" t="s">
        <v>325</v>
      </c>
      <c r="I1240" s="135">
        <v>1</v>
      </c>
      <c r="J1240" s="135" t="s">
        <v>105</v>
      </c>
      <c r="K1240" s="135" t="s">
        <v>4508</v>
      </c>
      <c r="L1240" s="170">
        <v>1</v>
      </c>
      <c r="W1240" s="135"/>
      <c r="X1240" s="135"/>
    </row>
    <row r="1241" spans="1:26" s="123" customFormat="1" x14ac:dyDescent="0.3">
      <c r="A1241" s="132" t="s">
        <v>132</v>
      </c>
      <c r="B1241" s="132" t="s">
        <v>3584</v>
      </c>
      <c r="C1241" s="132" t="s">
        <v>62</v>
      </c>
      <c r="D1241" s="132" t="s">
        <v>2907</v>
      </c>
      <c r="E1241" s="132"/>
      <c r="F1241" s="132" t="s">
        <v>2244</v>
      </c>
      <c r="G1241" s="132" t="s">
        <v>2245</v>
      </c>
      <c r="H1241" s="132" t="s">
        <v>2246</v>
      </c>
      <c r="I1241" s="132">
        <v>1</v>
      </c>
      <c r="J1241" s="132" t="s">
        <v>121</v>
      </c>
      <c r="K1241" s="132" t="s">
        <v>4508</v>
      </c>
      <c r="L1241" s="169">
        <v>0</v>
      </c>
      <c r="W1241" s="132"/>
      <c r="X1241" s="132"/>
    </row>
    <row r="1242" spans="1:26" s="123" customFormat="1" x14ac:dyDescent="0.3">
      <c r="A1242" s="132" t="s">
        <v>132</v>
      </c>
      <c r="B1242" s="132" t="s">
        <v>3584</v>
      </c>
      <c r="C1242" s="132" t="s">
        <v>62</v>
      </c>
      <c r="D1242" s="132" t="s">
        <v>2952</v>
      </c>
      <c r="E1242" s="132"/>
      <c r="F1242" s="132" t="s">
        <v>3608</v>
      </c>
      <c r="G1242" s="132" t="s">
        <v>2256</v>
      </c>
      <c r="H1242" s="132" t="s">
        <v>196</v>
      </c>
      <c r="I1242" s="132">
        <v>1</v>
      </c>
      <c r="J1242" s="132" t="s">
        <v>121</v>
      </c>
      <c r="K1242" s="132" t="s">
        <v>4508</v>
      </c>
      <c r="L1242" s="169">
        <v>0</v>
      </c>
      <c r="O1242" s="132"/>
      <c r="P1242" s="132"/>
      <c r="Q1242" s="132"/>
      <c r="R1242" s="132"/>
      <c r="S1242" s="132"/>
      <c r="T1242" s="132"/>
      <c r="U1242" s="132"/>
      <c r="V1242" s="132"/>
      <c r="W1242" s="132"/>
      <c r="X1242" s="132"/>
    </row>
    <row r="1243" spans="1:26" x14ac:dyDescent="0.3">
      <c r="A1243" s="6" t="s">
        <v>132</v>
      </c>
      <c r="B1243" s="6" t="s">
        <v>3584</v>
      </c>
      <c r="C1243" s="6" t="s">
        <v>62</v>
      </c>
      <c r="D1243" s="6" t="s">
        <v>3393</v>
      </c>
      <c r="E1243" s="6"/>
      <c r="F1243" s="6" t="s">
        <v>3616</v>
      </c>
      <c r="G1243" s="6" t="s">
        <v>328</v>
      </c>
      <c r="H1243" s="6" t="s">
        <v>2247</v>
      </c>
      <c r="I1243" s="6">
        <v>1</v>
      </c>
      <c r="J1243" s="6" t="s">
        <v>105</v>
      </c>
      <c r="K1243" s="6" t="s">
        <v>4511</v>
      </c>
      <c r="L1243" s="107">
        <v>1</v>
      </c>
      <c r="N1243"/>
      <c r="O1243" s="6"/>
      <c r="P1243" s="6"/>
      <c r="Q1243" s="6"/>
      <c r="R1243" s="6"/>
      <c r="S1243" s="6"/>
      <c r="T1243" s="6"/>
      <c r="U1243" s="6"/>
      <c r="V1243" s="6"/>
      <c r="W1243" s="6"/>
      <c r="X1243" s="6"/>
    </row>
    <row r="1244" spans="1:26" s="6" customFormat="1" x14ac:dyDescent="0.3">
      <c r="A1244" s="8" t="s">
        <v>2562</v>
      </c>
      <c r="B1244" s="61"/>
      <c r="C1244" s="8"/>
      <c r="D1244" s="8"/>
      <c r="F1244" s="8"/>
      <c r="G1244" s="8"/>
      <c r="H1244" s="8"/>
      <c r="I1244" s="29">
        <f>SUM(I1236:I1243)</f>
        <v>8</v>
      </c>
      <c r="J1244" s="8"/>
      <c r="K1244" s="8"/>
      <c r="L1244" s="29">
        <f>SUM(L1236:L1243)</f>
        <v>4</v>
      </c>
      <c r="M1244" s="62">
        <f>(L1244/I1244)</f>
        <v>0.5</v>
      </c>
    </row>
    <row r="1245" spans="1:26" s="8" customFormat="1" x14ac:dyDescent="0.3">
      <c r="A1245" s="8" t="s">
        <v>2563</v>
      </c>
      <c r="B1245" s="61"/>
      <c r="I1245" s="29">
        <f>SUM(I1204+I1214+I1225+I1234+I1244)</f>
        <v>48</v>
      </c>
      <c r="L1245" s="29">
        <f>SUM(L1204+L1214+L1225+L1234+L1244)</f>
        <v>38</v>
      </c>
      <c r="M1245" s="62">
        <f>(L1245/I1245)</f>
        <v>0.79166666666666663</v>
      </c>
    </row>
    <row r="1246" spans="1:26" s="6" customFormat="1" x14ac:dyDescent="0.3">
      <c r="A1246" s="108"/>
      <c r="B1246" s="104"/>
      <c r="C1246" s="104"/>
      <c r="D1246" s="104"/>
      <c r="F1246" s="104"/>
      <c r="G1246" s="104"/>
      <c r="H1246" s="104"/>
      <c r="I1246" s="55"/>
      <c r="J1246" s="109"/>
      <c r="L1246" s="55"/>
    </row>
    <row r="1247" spans="1:26" s="135" customFormat="1" x14ac:dyDescent="0.3">
      <c r="A1247" s="135" t="s">
        <v>132</v>
      </c>
      <c r="B1247" s="135" t="s">
        <v>3617</v>
      </c>
      <c r="C1247" s="135" t="s">
        <v>66</v>
      </c>
      <c r="D1247" s="135" t="s">
        <v>2974</v>
      </c>
      <c r="F1247" s="135" t="s">
        <v>3623</v>
      </c>
      <c r="G1247" s="135" t="s">
        <v>2265</v>
      </c>
      <c r="H1247" s="135" t="s">
        <v>1216</v>
      </c>
      <c r="I1247" s="180">
        <v>1</v>
      </c>
      <c r="J1247" s="135" t="s">
        <v>105</v>
      </c>
      <c r="K1247" s="135" t="s">
        <v>4508</v>
      </c>
      <c r="L1247" s="180">
        <v>1</v>
      </c>
    </row>
    <row r="1248" spans="1:26" s="6" customFormat="1" x14ac:dyDescent="0.3">
      <c r="A1248" s="6" t="s">
        <v>132</v>
      </c>
      <c r="B1248" s="6" t="s">
        <v>3617</v>
      </c>
      <c r="C1248" s="6" t="s">
        <v>66</v>
      </c>
      <c r="D1248" s="6" t="s">
        <v>3148</v>
      </c>
      <c r="F1248" s="6" t="s">
        <v>3628</v>
      </c>
      <c r="G1248" s="6" t="s">
        <v>2274</v>
      </c>
      <c r="H1248" s="6" t="s">
        <v>541</v>
      </c>
      <c r="I1248" s="150">
        <v>1</v>
      </c>
      <c r="J1248" s="6" t="s">
        <v>105</v>
      </c>
      <c r="K1248" s="6" t="s">
        <v>4511</v>
      </c>
      <c r="L1248" s="150">
        <v>1</v>
      </c>
    </row>
    <row r="1249" spans="1:24" s="135" customFormat="1" x14ac:dyDescent="0.3">
      <c r="A1249" s="135" t="s">
        <v>132</v>
      </c>
      <c r="B1249" s="135" t="s">
        <v>3617</v>
      </c>
      <c r="C1249" s="135" t="s">
        <v>66</v>
      </c>
      <c r="D1249" s="135" t="s">
        <v>2856</v>
      </c>
      <c r="F1249" s="135" t="s">
        <v>3622</v>
      </c>
      <c r="G1249" s="135" t="s">
        <v>819</v>
      </c>
      <c r="H1249" s="135" t="s">
        <v>846</v>
      </c>
      <c r="I1249" s="180">
        <v>1</v>
      </c>
      <c r="J1249" s="135" t="s">
        <v>105</v>
      </c>
      <c r="K1249" s="135" t="s">
        <v>4508</v>
      </c>
      <c r="L1249" s="180">
        <v>1</v>
      </c>
    </row>
    <row r="1250" spans="1:24" s="135" customFormat="1" x14ac:dyDescent="0.3">
      <c r="A1250" s="135" t="s">
        <v>132</v>
      </c>
      <c r="B1250" s="135" t="s">
        <v>3617</v>
      </c>
      <c r="C1250" s="135" t="s">
        <v>66</v>
      </c>
      <c r="D1250" s="135" t="s">
        <v>2856</v>
      </c>
      <c r="F1250" s="135" t="s">
        <v>2286</v>
      </c>
      <c r="G1250" s="135" t="s">
        <v>532</v>
      </c>
      <c r="H1250" s="135" t="s">
        <v>765</v>
      </c>
      <c r="I1250" s="180">
        <v>1</v>
      </c>
      <c r="J1250" s="135" t="s">
        <v>105</v>
      </c>
      <c r="K1250" s="135" t="s">
        <v>4508</v>
      </c>
      <c r="L1250" s="180">
        <v>1</v>
      </c>
    </row>
    <row r="1251" spans="1:24" s="6" customFormat="1" x14ac:dyDescent="0.3">
      <c r="A1251" s="6" t="s">
        <v>132</v>
      </c>
      <c r="B1251" s="6" t="s">
        <v>3617</v>
      </c>
      <c r="C1251" s="6" t="s">
        <v>66</v>
      </c>
      <c r="D1251" s="6" t="s">
        <v>2835</v>
      </c>
      <c r="F1251" s="6" t="s">
        <v>2263</v>
      </c>
      <c r="G1251" s="6" t="s">
        <v>2264</v>
      </c>
      <c r="H1251" s="6" t="s">
        <v>203</v>
      </c>
      <c r="I1251" s="150">
        <v>1</v>
      </c>
      <c r="J1251" s="6" t="s">
        <v>105</v>
      </c>
      <c r="K1251" s="6" t="s">
        <v>4512</v>
      </c>
      <c r="L1251" s="150">
        <v>1</v>
      </c>
    </row>
    <row r="1252" spans="1:24" s="6" customFormat="1" x14ac:dyDescent="0.3">
      <c r="A1252" s="6" t="s">
        <v>132</v>
      </c>
      <c r="B1252" s="6" t="s">
        <v>3617</v>
      </c>
      <c r="C1252" s="6" t="s">
        <v>66</v>
      </c>
      <c r="D1252" s="6" t="s">
        <v>2974</v>
      </c>
      <c r="F1252" s="6" t="s">
        <v>3626</v>
      </c>
      <c r="G1252" s="6" t="s">
        <v>2283</v>
      </c>
      <c r="H1252" s="6" t="s">
        <v>2100</v>
      </c>
      <c r="I1252" s="150">
        <v>1</v>
      </c>
      <c r="J1252" s="6" t="s">
        <v>105</v>
      </c>
      <c r="K1252" s="6" t="s">
        <v>4510</v>
      </c>
      <c r="L1252" s="150">
        <v>1</v>
      </c>
    </row>
    <row r="1253" spans="1:24" s="138" customFormat="1" x14ac:dyDescent="0.3">
      <c r="A1253" s="135" t="s">
        <v>132</v>
      </c>
      <c r="B1253" s="135" t="s">
        <v>3617</v>
      </c>
      <c r="C1253" s="135" t="s">
        <v>66</v>
      </c>
      <c r="D1253" s="135" t="s">
        <v>2876</v>
      </c>
      <c r="E1253" s="135"/>
      <c r="F1253" s="135" t="s">
        <v>2138</v>
      </c>
      <c r="G1253" s="135" t="s">
        <v>2139</v>
      </c>
      <c r="H1253" s="135" t="s">
        <v>184</v>
      </c>
      <c r="I1253" s="135">
        <v>1</v>
      </c>
      <c r="J1253" s="135" t="s">
        <v>105</v>
      </c>
      <c r="K1253" s="135" t="s">
        <v>4508</v>
      </c>
      <c r="L1253" s="135">
        <v>1</v>
      </c>
      <c r="W1253" s="135"/>
      <c r="X1253" s="135"/>
    </row>
    <row r="1254" spans="1:24" x14ac:dyDescent="0.3">
      <c r="A1254" s="6" t="s">
        <v>132</v>
      </c>
      <c r="B1254" s="6" t="s">
        <v>3617</v>
      </c>
      <c r="C1254" s="6" t="s">
        <v>66</v>
      </c>
      <c r="D1254" s="6" t="s">
        <v>3260</v>
      </c>
      <c r="E1254" s="6"/>
      <c r="F1254" s="6" t="s">
        <v>3621</v>
      </c>
      <c r="G1254" s="6" t="s">
        <v>281</v>
      </c>
      <c r="H1254" s="6" t="s">
        <v>1147</v>
      </c>
      <c r="I1254" s="6">
        <v>1</v>
      </c>
      <c r="J1254" s="6" t="s">
        <v>105</v>
      </c>
      <c r="K1254" s="6" t="s">
        <v>4507</v>
      </c>
      <c r="L1254" s="6">
        <v>1</v>
      </c>
      <c r="N1254"/>
      <c r="W1254" s="6"/>
      <c r="X1254" s="6"/>
    </row>
    <row r="1255" spans="1:24" s="138" customFormat="1" x14ac:dyDescent="0.3">
      <c r="A1255" s="135" t="s">
        <v>132</v>
      </c>
      <c r="B1255" s="135" t="s">
        <v>3617</v>
      </c>
      <c r="C1255" s="135" t="s">
        <v>66</v>
      </c>
      <c r="D1255" s="135" t="s">
        <v>2875</v>
      </c>
      <c r="E1255" s="135"/>
      <c r="F1255" s="135" t="s">
        <v>2261</v>
      </c>
      <c r="G1255" s="135" t="s">
        <v>2262</v>
      </c>
      <c r="H1255" s="135" t="s">
        <v>382</v>
      </c>
      <c r="I1255" s="135">
        <v>1</v>
      </c>
      <c r="J1255" s="135" t="s">
        <v>105</v>
      </c>
      <c r="K1255" s="135" t="s">
        <v>4508</v>
      </c>
      <c r="L1255" s="135">
        <v>1</v>
      </c>
      <c r="W1255" s="135"/>
      <c r="X1255" s="135"/>
    </row>
    <row r="1256" spans="1:24" s="138" customFormat="1" x14ac:dyDescent="0.3">
      <c r="A1256" s="135" t="s">
        <v>132</v>
      </c>
      <c r="B1256" s="135" t="s">
        <v>3617</v>
      </c>
      <c r="C1256" s="135" t="s">
        <v>66</v>
      </c>
      <c r="D1256" s="135" t="s">
        <v>2852</v>
      </c>
      <c r="E1256" s="135"/>
      <c r="F1256" s="135" t="s">
        <v>2279</v>
      </c>
      <c r="G1256" s="135" t="s">
        <v>2280</v>
      </c>
      <c r="H1256" s="135" t="s">
        <v>857</v>
      </c>
      <c r="I1256" s="135">
        <v>1</v>
      </c>
      <c r="J1256" s="135" t="s">
        <v>105</v>
      </c>
      <c r="K1256" s="135" t="s">
        <v>4508</v>
      </c>
      <c r="L1256" s="135">
        <v>1</v>
      </c>
      <c r="W1256" s="135"/>
      <c r="X1256" s="135"/>
    </row>
    <row r="1257" spans="1:24" s="138" customFormat="1" x14ac:dyDescent="0.3">
      <c r="A1257" s="135" t="s">
        <v>132</v>
      </c>
      <c r="B1257" s="135" t="s">
        <v>3617</v>
      </c>
      <c r="C1257" s="135" t="s">
        <v>66</v>
      </c>
      <c r="D1257" s="135" t="s">
        <v>2907</v>
      </c>
      <c r="E1257" s="135"/>
      <c r="F1257" s="135" t="s">
        <v>3620</v>
      </c>
      <c r="G1257" s="135" t="s">
        <v>2266</v>
      </c>
      <c r="H1257" s="135" t="s">
        <v>2267</v>
      </c>
      <c r="I1257" s="135">
        <v>1</v>
      </c>
      <c r="J1257" s="135" t="s">
        <v>105</v>
      </c>
      <c r="K1257" s="135" t="s">
        <v>4508</v>
      </c>
      <c r="L1257" s="135">
        <v>1</v>
      </c>
      <c r="W1257" s="135"/>
      <c r="X1257" s="135"/>
    </row>
    <row r="1258" spans="1:24" s="6" customFormat="1" x14ac:dyDescent="0.3">
      <c r="A1258" s="8" t="s">
        <v>2562</v>
      </c>
      <c r="B1258" s="61"/>
      <c r="C1258" s="8"/>
      <c r="D1258" s="8"/>
      <c r="F1258" s="8"/>
      <c r="G1258" s="8"/>
      <c r="H1258" s="8"/>
      <c r="I1258" s="29">
        <f>SUM(I1247:I1257)</f>
        <v>11</v>
      </c>
      <c r="J1258" s="8"/>
      <c r="K1258" s="8"/>
      <c r="L1258" s="29">
        <f>SUM(L1247:L1257)</f>
        <v>11</v>
      </c>
      <c r="M1258" s="62">
        <f>(L1258/I1258)</f>
        <v>1</v>
      </c>
    </row>
    <row r="1259" spans="1:24" s="6" customFormat="1" x14ac:dyDescent="0.3">
      <c r="A1259" s="108"/>
      <c r="B1259" s="104"/>
      <c r="C1259" s="104"/>
      <c r="D1259" s="104"/>
      <c r="F1259" s="104"/>
      <c r="G1259" s="104"/>
      <c r="H1259" s="104"/>
      <c r="I1259" s="55"/>
      <c r="J1259" s="109"/>
      <c r="L1259" s="55"/>
    </row>
    <row r="1260" spans="1:24" s="135" customFormat="1" x14ac:dyDescent="0.3">
      <c r="A1260" s="135" t="s">
        <v>132</v>
      </c>
      <c r="B1260" s="135" t="s">
        <v>3617</v>
      </c>
      <c r="C1260" s="135" t="s">
        <v>67</v>
      </c>
      <c r="D1260" s="135" t="s">
        <v>2917</v>
      </c>
      <c r="F1260" s="135" t="s">
        <v>2301</v>
      </c>
      <c r="G1260" s="135" t="s">
        <v>2302</v>
      </c>
      <c r="H1260" s="135" t="s">
        <v>2303</v>
      </c>
      <c r="I1260" s="180">
        <v>1</v>
      </c>
      <c r="J1260" s="135" t="s">
        <v>105</v>
      </c>
      <c r="K1260" s="135" t="s">
        <v>4508</v>
      </c>
      <c r="L1260" s="180">
        <v>1</v>
      </c>
    </row>
    <row r="1261" spans="1:24" s="138" customFormat="1" x14ac:dyDescent="0.3">
      <c r="A1261" s="135" t="s">
        <v>132</v>
      </c>
      <c r="B1261" s="135" t="s">
        <v>3617</v>
      </c>
      <c r="C1261" s="135" t="s">
        <v>67</v>
      </c>
      <c r="D1261" s="135" t="s">
        <v>4074</v>
      </c>
      <c r="E1261" s="135"/>
      <c r="F1261" s="135" t="s">
        <v>4152</v>
      </c>
      <c r="G1261" s="135" t="s">
        <v>4153</v>
      </c>
      <c r="H1261" s="135" t="s">
        <v>551</v>
      </c>
      <c r="I1261" s="135">
        <v>1</v>
      </c>
      <c r="J1261" s="135" t="s">
        <v>105</v>
      </c>
      <c r="K1261" s="135" t="s">
        <v>4508</v>
      </c>
      <c r="L1261" s="135">
        <v>1</v>
      </c>
      <c r="W1261" s="135"/>
      <c r="X1261" s="135"/>
    </row>
    <row r="1262" spans="1:24" s="138" customFormat="1" x14ac:dyDescent="0.3">
      <c r="A1262" s="135" t="s">
        <v>132</v>
      </c>
      <c r="B1262" s="135" t="s">
        <v>3617</v>
      </c>
      <c r="C1262" s="135" t="s">
        <v>67</v>
      </c>
      <c r="D1262" s="135" t="s">
        <v>2897</v>
      </c>
      <c r="E1262" s="135"/>
      <c r="F1262" s="135" t="s">
        <v>3633</v>
      </c>
      <c r="G1262" s="135" t="s">
        <v>331</v>
      </c>
      <c r="H1262" s="135" t="s">
        <v>2294</v>
      </c>
      <c r="I1262" s="135">
        <v>1</v>
      </c>
      <c r="J1262" s="135" t="s">
        <v>105</v>
      </c>
      <c r="K1262" s="135" t="s">
        <v>4508</v>
      </c>
      <c r="L1262" s="135">
        <v>1</v>
      </c>
      <c r="W1262" s="135"/>
      <c r="X1262" s="135"/>
    </row>
    <row r="1263" spans="1:24" x14ac:dyDescent="0.3">
      <c r="A1263" s="6" t="s">
        <v>132</v>
      </c>
      <c r="B1263" s="6" t="s">
        <v>3617</v>
      </c>
      <c r="C1263" s="6" t="s">
        <v>67</v>
      </c>
      <c r="D1263" s="6" t="s">
        <v>3342</v>
      </c>
      <c r="E1263" s="6"/>
      <c r="F1263" s="6" t="s">
        <v>3635</v>
      </c>
      <c r="G1263" s="6" t="s">
        <v>2049</v>
      </c>
      <c r="H1263" s="6" t="s">
        <v>2297</v>
      </c>
      <c r="I1263" s="6">
        <v>1</v>
      </c>
      <c r="J1263" s="6" t="s">
        <v>105</v>
      </c>
      <c r="K1263" s="6" t="s">
        <v>4511</v>
      </c>
      <c r="L1263" s="6">
        <v>1</v>
      </c>
      <c r="N1263"/>
      <c r="W1263" s="6"/>
      <c r="X1263" s="6"/>
    </row>
    <row r="1264" spans="1:24" x14ac:dyDescent="0.3">
      <c r="A1264" s="6" t="s">
        <v>132</v>
      </c>
      <c r="B1264" s="6" t="s">
        <v>3617</v>
      </c>
      <c r="C1264" s="6" t="s">
        <v>67</v>
      </c>
      <c r="D1264" s="6" t="s">
        <v>3063</v>
      </c>
      <c r="E1264" s="6"/>
      <c r="F1264" s="6" t="s">
        <v>3632</v>
      </c>
      <c r="G1264" s="6" t="s">
        <v>2304</v>
      </c>
      <c r="H1264" s="6" t="s">
        <v>2305</v>
      </c>
      <c r="I1264" s="6">
        <v>1</v>
      </c>
      <c r="J1264" s="6" t="s">
        <v>105</v>
      </c>
      <c r="K1264" s="6" t="s">
        <v>4507</v>
      </c>
      <c r="L1264" s="6">
        <v>1</v>
      </c>
      <c r="N1264"/>
      <c r="W1264" s="6"/>
      <c r="X1264" s="6"/>
    </row>
    <row r="1265" spans="1:26" x14ac:dyDescent="0.3">
      <c r="A1265" s="6" t="s">
        <v>132</v>
      </c>
      <c r="B1265" s="6" t="s">
        <v>3617</v>
      </c>
      <c r="C1265" s="6" t="s">
        <v>67</v>
      </c>
      <c r="D1265" s="6" t="s">
        <v>3501</v>
      </c>
      <c r="E1265" s="6"/>
      <c r="F1265" s="6" t="s">
        <v>3629</v>
      </c>
      <c r="G1265" s="6" t="s">
        <v>2292</v>
      </c>
      <c r="H1265" s="6" t="s">
        <v>2293</v>
      </c>
      <c r="I1265" s="6">
        <v>1</v>
      </c>
      <c r="J1265" s="6" t="s">
        <v>105</v>
      </c>
      <c r="K1265" s="6" t="s">
        <v>4511</v>
      </c>
      <c r="L1265" s="6">
        <v>1</v>
      </c>
      <c r="N1265"/>
      <c r="W1265" s="6"/>
      <c r="X1265" s="6"/>
    </row>
    <row r="1266" spans="1:26" x14ac:dyDescent="0.3">
      <c r="A1266" s="6" t="s">
        <v>132</v>
      </c>
      <c r="B1266" s="6" t="s">
        <v>3617</v>
      </c>
      <c r="C1266" s="6" t="s">
        <v>67</v>
      </c>
      <c r="D1266" s="6" t="s">
        <v>3093</v>
      </c>
      <c r="E1266" s="6"/>
      <c r="F1266" s="6" t="s">
        <v>3634</v>
      </c>
      <c r="G1266" s="6" t="s">
        <v>2298</v>
      </c>
      <c r="H1266" s="6" t="s">
        <v>989</v>
      </c>
      <c r="I1266" s="6">
        <v>1</v>
      </c>
      <c r="J1266" s="6" t="s">
        <v>105</v>
      </c>
      <c r="K1266" s="6" t="s">
        <v>4509</v>
      </c>
      <c r="L1266" s="6">
        <v>1</v>
      </c>
      <c r="N1266"/>
      <c r="W1266" s="6"/>
      <c r="X1266" s="6"/>
    </row>
    <row r="1267" spans="1:26" s="138" customFormat="1" x14ac:dyDescent="0.3">
      <c r="A1267" s="135" t="s">
        <v>132</v>
      </c>
      <c r="B1267" s="135" t="s">
        <v>3617</v>
      </c>
      <c r="C1267" s="135" t="s">
        <v>67</v>
      </c>
      <c r="D1267" s="135" t="s">
        <v>4336</v>
      </c>
      <c r="E1267" s="135"/>
      <c r="F1267" s="135" t="s">
        <v>4434</v>
      </c>
      <c r="G1267" s="135" t="s">
        <v>4126</v>
      </c>
      <c r="H1267" s="135" t="s">
        <v>358</v>
      </c>
      <c r="I1267" s="135">
        <v>1</v>
      </c>
      <c r="J1267" s="135" t="s">
        <v>105</v>
      </c>
      <c r="K1267" s="135" t="s">
        <v>4508</v>
      </c>
      <c r="L1267" s="135">
        <v>1</v>
      </c>
      <c r="W1267" s="135"/>
      <c r="X1267" s="135"/>
    </row>
    <row r="1268" spans="1:26" x14ac:dyDescent="0.3">
      <c r="A1268" s="6" t="s">
        <v>132</v>
      </c>
      <c r="B1268" s="6" t="s">
        <v>3617</v>
      </c>
      <c r="C1268" s="6" t="s">
        <v>67</v>
      </c>
      <c r="D1268" s="6" t="s">
        <v>3630</v>
      </c>
      <c r="E1268" s="6"/>
      <c r="F1268" s="6" t="s">
        <v>3631</v>
      </c>
      <c r="G1268" s="6" t="s">
        <v>2299</v>
      </c>
      <c r="H1268" s="6" t="s">
        <v>2300</v>
      </c>
      <c r="I1268" s="6">
        <v>1</v>
      </c>
      <c r="J1268" s="6" t="s">
        <v>105</v>
      </c>
      <c r="K1268" s="6" t="s">
        <v>4511</v>
      </c>
      <c r="L1268" s="6">
        <v>1</v>
      </c>
      <c r="N1268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</row>
    <row r="1269" spans="1:26" s="6" customFormat="1" x14ac:dyDescent="0.3">
      <c r="A1269" s="8" t="s">
        <v>2562</v>
      </c>
      <c r="B1269" s="61"/>
      <c r="C1269" s="8"/>
      <c r="D1269" s="8"/>
      <c r="F1269" s="8"/>
      <c r="G1269" s="8"/>
      <c r="H1269" s="8"/>
      <c r="I1269" s="29">
        <f>SUM(I1260:I1268)</f>
        <v>9</v>
      </c>
      <c r="J1269" s="8"/>
      <c r="K1269" s="8"/>
      <c r="L1269" s="29">
        <f>SUM(L1260:L1268)</f>
        <v>9</v>
      </c>
      <c r="M1269" s="62">
        <f>(L1269/I1269)</f>
        <v>1</v>
      </c>
    </row>
    <row r="1270" spans="1:26" s="6" customFormat="1" x14ac:dyDescent="0.3">
      <c r="A1270" s="108"/>
      <c r="B1270" s="104"/>
      <c r="C1270" s="104"/>
      <c r="D1270" s="104"/>
      <c r="F1270" s="104"/>
      <c r="G1270" s="104"/>
      <c r="H1270" s="104"/>
      <c r="I1270" s="55"/>
      <c r="J1270" s="109"/>
      <c r="L1270" s="55"/>
    </row>
    <row r="1271" spans="1:26" s="135" customFormat="1" x14ac:dyDescent="0.3">
      <c r="A1271" s="135" t="s">
        <v>132</v>
      </c>
      <c r="B1271" s="135" t="s">
        <v>3617</v>
      </c>
      <c r="C1271" s="135" t="s">
        <v>70</v>
      </c>
      <c r="D1271" s="135" t="s">
        <v>2917</v>
      </c>
      <c r="F1271" s="135" t="s">
        <v>2366</v>
      </c>
      <c r="G1271" s="135" t="s">
        <v>2367</v>
      </c>
      <c r="H1271" s="135" t="s">
        <v>760</v>
      </c>
      <c r="I1271" s="180">
        <v>1</v>
      </c>
      <c r="J1271" s="135" t="s">
        <v>105</v>
      </c>
      <c r="K1271" s="135" t="s">
        <v>4508</v>
      </c>
      <c r="L1271" s="180">
        <v>1</v>
      </c>
    </row>
    <row r="1272" spans="1:26" s="135" customFormat="1" x14ac:dyDescent="0.3">
      <c r="A1272" s="135" t="s">
        <v>132</v>
      </c>
      <c r="B1272" s="135" t="s">
        <v>3617</v>
      </c>
      <c r="C1272" s="135" t="s">
        <v>70</v>
      </c>
      <c r="D1272" s="135" t="s">
        <v>3032</v>
      </c>
      <c r="F1272" s="135" t="s">
        <v>3641</v>
      </c>
      <c r="G1272" s="135" t="s">
        <v>2355</v>
      </c>
      <c r="H1272" s="135" t="s">
        <v>2191</v>
      </c>
      <c r="I1272" s="180">
        <v>1</v>
      </c>
      <c r="J1272" s="135" t="s">
        <v>105</v>
      </c>
      <c r="K1272" s="135" t="s">
        <v>4508</v>
      </c>
      <c r="L1272" s="180">
        <v>1</v>
      </c>
    </row>
    <row r="1273" spans="1:26" s="132" customFormat="1" x14ac:dyDescent="0.3">
      <c r="A1273" s="132" t="s">
        <v>132</v>
      </c>
      <c r="B1273" s="132" t="s">
        <v>3617</v>
      </c>
      <c r="C1273" s="132" t="s">
        <v>70</v>
      </c>
      <c r="D1273" s="132" t="s">
        <v>2836</v>
      </c>
      <c r="F1273" s="132" t="s">
        <v>2309</v>
      </c>
      <c r="G1273" s="132" t="s">
        <v>2310</v>
      </c>
      <c r="H1273" s="132" t="s">
        <v>437</v>
      </c>
      <c r="I1273" s="182">
        <v>1</v>
      </c>
      <c r="J1273" s="132" t="s">
        <v>121</v>
      </c>
      <c r="K1273" s="132" t="s">
        <v>4508</v>
      </c>
      <c r="L1273" s="182">
        <v>0</v>
      </c>
    </row>
    <row r="1274" spans="1:26" s="135" customFormat="1" x14ac:dyDescent="0.3">
      <c r="A1274" s="135" t="s">
        <v>132</v>
      </c>
      <c r="B1274" s="135" t="s">
        <v>3617</v>
      </c>
      <c r="C1274" s="135" t="s">
        <v>70</v>
      </c>
      <c r="D1274" s="135" t="s">
        <v>2861</v>
      </c>
      <c r="F1274" s="135" t="s">
        <v>2326</v>
      </c>
      <c r="G1274" s="135" t="s">
        <v>2327</v>
      </c>
      <c r="H1274" s="135" t="s">
        <v>2328</v>
      </c>
      <c r="I1274" s="180">
        <v>1</v>
      </c>
      <c r="J1274" s="135" t="s">
        <v>105</v>
      </c>
      <c r="K1274" s="135" t="s">
        <v>4508</v>
      </c>
      <c r="L1274" s="180">
        <v>1</v>
      </c>
    </row>
    <row r="1275" spans="1:26" s="138" customFormat="1" x14ac:dyDescent="0.3">
      <c r="A1275" s="135" t="s">
        <v>132</v>
      </c>
      <c r="B1275" s="135" t="s">
        <v>3617</v>
      </c>
      <c r="C1275" s="135" t="s">
        <v>70</v>
      </c>
      <c r="D1275" s="135" t="s">
        <v>2856</v>
      </c>
      <c r="E1275" s="135"/>
      <c r="F1275" s="135" t="s">
        <v>3502</v>
      </c>
      <c r="G1275" s="135" t="s">
        <v>1833</v>
      </c>
      <c r="H1275" s="135" t="s">
        <v>1834</v>
      </c>
      <c r="I1275" s="135">
        <v>1</v>
      </c>
      <c r="J1275" s="135" t="s">
        <v>105</v>
      </c>
      <c r="K1275" s="135" t="s">
        <v>4508</v>
      </c>
      <c r="L1275" s="170">
        <v>1</v>
      </c>
      <c r="W1275" s="135"/>
      <c r="X1275" s="135"/>
    </row>
    <row r="1276" spans="1:26" s="138" customFormat="1" x14ac:dyDescent="0.3">
      <c r="A1276" s="135" t="s">
        <v>132</v>
      </c>
      <c r="B1276" s="135" t="s">
        <v>3617</v>
      </c>
      <c r="C1276" s="135" t="s">
        <v>70</v>
      </c>
      <c r="D1276" s="135" t="s">
        <v>2974</v>
      </c>
      <c r="E1276" s="135"/>
      <c r="F1276" s="135" t="s">
        <v>2363</v>
      </c>
      <c r="G1276" s="135" t="s">
        <v>2364</v>
      </c>
      <c r="H1276" s="135" t="s">
        <v>2365</v>
      </c>
      <c r="I1276" s="135">
        <v>1</v>
      </c>
      <c r="J1276" s="135" t="s">
        <v>105</v>
      </c>
      <c r="K1276" s="135" t="s">
        <v>4508</v>
      </c>
      <c r="L1276" s="170">
        <v>1</v>
      </c>
      <c r="W1276" s="135"/>
      <c r="X1276" s="135"/>
    </row>
    <row r="1277" spans="1:26" s="138" customFormat="1" x14ac:dyDescent="0.3">
      <c r="A1277" s="135" t="s">
        <v>132</v>
      </c>
      <c r="B1277" s="135" t="s">
        <v>3617</v>
      </c>
      <c r="C1277" s="135" t="s">
        <v>70</v>
      </c>
      <c r="D1277" s="135" t="s">
        <v>2836</v>
      </c>
      <c r="E1277" s="135"/>
      <c r="F1277" s="135" t="s">
        <v>2376</v>
      </c>
      <c r="G1277" s="135" t="s">
        <v>2377</v>
      </c>
      <c r="H1277" s="135" t="s">
        <v>991</v>
      </c>
      <c r="I1277" s="135">
        <v>1</v>
      </c>
      <c r="J1277" s="135" t="s">
        <v>105</v>
      </c>
      <c r="K1277" s="135" t="s">
        <v>4508</v>
      </c>
      <c r="L1277" s="170">
        <v>1</v>
      </c>
      <c r="W1277" s="135"/>
      <c r="X1277" s="135"/>
    </row>
    <row r="1278" spans="1:26" s="138" customFormat="1" x14ac:dyDescent="0.3">
      <c r="A1278" s="135" t="s">
        <v>132</v>
      </c>
      <c r="B1278" s="135" t="s">
        <v>3617</v>
      </c>
      <c r="C1278" s="135" t="s">
        <v>70</v>
      </c>
      <c r="D1278" s="135" t="s">
        <v>2974</v>
      </c>
      <c r="E1278" s="135"/>
      <c r="F1278" s="135" t="s">
        <v>2360</v>
      </c>
      <c r="G1278" s="135" t="s">
        <v>2361</v>
      </c>
      <c r="H1278" s="135" t="s">
        <v>2362</v>
      </c>
      <c r="I1278" s="135">
        <v>1</v>
      </c>
      <c r="J1278" s="135" t="s">
        <v>105</v>
      </c>
      <c r="K1278" s="135" t="s">
        <v>4508</v>
      </c>
      <c r="L1278" s="170">
        <v>1</v>
      </c>
      <c r="W1278" s="135"/>
      <c r="X1278" s="135"/>
    </row>
    <row r="1279" spans="1:26" s="138" customFormat="1" x14ac:dyDescent="0.3">
      <c r="A1279" s="135" t="s">
        <v>132</v>
      </c>
      <c r="B1279" s="135" t="s">
        <v>3617</v>
      </c>
      <c r="C1279" s="135" t="s">
        <v>70</v>
      </c>
      <c r="D1279" s="135" t="s">
        <v>2836</v>
      </c>
      <c r="E1279" s="135"/>
      <c r="F1279" s="135" t="s">
        <v>2329</v>
      </c>
      <c r="G1279" s="135" t="s">
        <v>2330</v>
      </c>
      <c r="H1279" s="135" t="s">
        <v>1216</v>
      </c>
      <c r="I1279" s="135">
        <v>1</v>
      </c>
      <c r="J1279" s="135" t="s">
        <v>105</v>
      </c>
      <c r="K1279" s="135" t="s">
        <v>4508</v>
      </c>
      <c r="L1279" s="170">
        <v>1</v>
      </c>
      <c r="W1279" s="135"/>
      <c r="X1279" s="135"/>
    </row>
    <row r="1280" spans="1:26" s="138" customFormat="1" x14ac:dyDescent="0.3">
      <c r="A1280" s="135" t="s">
        <v>132</v>
      </c>
      <c r="B1280" s="135" t="s">
        <v>3617</v>
      </c>
      <c r="C1280" s="135" t="s">
        <v>70</v>
      </c>
      <c r="D1280" s="135" t="s">
        <v>3032</v>
      </c>
      <c r="E1280" s="135"/>
      <c r="F1280" s="135" t="s">
        <v>3644</v>
      </c>
      <c r="G1280" s="135" t="s">
        <v>1054</v>
      </c>
      <c r="H1280" s="135" t="s">
        <v>393</v>
      </c>
      <c r="I1280" s="135">
        <v>1</v>
      </c>
      <c r="J1280" s="135" t="s">
        <v>105</v>
      </c>
      <c r="K1280" s="135" t="s">
        <v>4508</v>
      </c>
      <c r="L1280" s="170">
        <v>1</v>
      </c>
      <c r="W1280" s="135"/>
      <c r="X1280" s="135"/>
    </row>
    <row r="1281" spans="1:26" s="138" customFormat="1" x14ac:dyDescent="0.3">
      <c r="A1281" s="135" t="s">
        <v>132</v>
      </c>
      <c r="B1281" s="135" t="s">
        <v>3617</v>
      </c>
      <c r="C1281" s="135" t="s">
        <v>70</v>
      </c>
      <c r="D1281" s="135" t="s">
        <v>2942</v>
      </c>
      <c r="E1281" s="135"/>
      <c r="F1281" s="135" t="s">
        <v>2371</v>
      </c>
      <c r="G1281" s="135" t="s">
        <v>2372</v>
      </c>
      <c r="H1281" s="135" t="s">
        <v>2373</v>
      </c>
      <c r="I1281" s="135">
        <v>1</v>
      </c>
      <c r="J1281" s="135" t="s">
        <v>105</v>
      </c>
      <c r="K1281" s="135" t="s">
        <v>4508</v>
      </c>
      <c r="L1281" s="170">
        <v>1</v>
      </c>
      <c r="W1281" s="135"/>
      <c r="X1281" s="135"/>
    </row>
    <row r="1282" spans="1:26" x14ac:dyDescent="0.3">
      <c r="A1282" s="6" t="s">
        <v>132</v>
      </c>
      <c r="B1282" s="6" t="s">
        <v>3617</v>
      </c>
      <c r="C1282" s="6" t="s">
        <v>70</v>
      </c>
      <c r="D1282" s="6" t="s">
        <v>2907</v>
      </c>
      <c r="E1282" s="6"/>
      <c r="F1282" s="6" t="s">
        <v>3642</v>
      </c>
      <c r="G1282" s="6" t="s">
        <v>566</v>
      </c>
      <c r="H1282" s="6" t="s">
        <v>2370</v>
      </c>
      <c r="I1282" s="6">
        <v>1</v>
      </c>
      <c r="J1282" s="6" t="s">
        <v>105</v>
      </c>
      <c r="K1282" s="6" t="s">
        <v>4507</v>
      </c>
      <c r="L1282" s="107">
        <v>1</v>
      </c>
      <c r="N1282"/>
      <c r="W1282" s="6"/>
      <c r="X1282" s="6"/>
    </row>
    <row r="1283" spans="1:26" s="138" customFormat="1" x14ac:dyDescent="0.3">
      <c r="A1283" s="135" t="s">
        <v>132</v>
      </c>
      <c r="B1283" s="135" t="s">
        <v>3617</v>
      </c>
      <c r="C1283" s="135" t="s">
        <v>70</v>
      </c>
      <c r="D1283" s="135" t="s">
        <v>2974</v>
      </c>
      <c r="E1283" s="135"/>
      <c r="F1283" s="135" t="s">
        <v>2350</v>
      </c>
      <c r="G1283" s="135" t="s">
        <v>2351</v>
      </c>
      <c r="H1283" s="135" t="s">
        <v>292</v>
      </c>
      <c r="I1283" s="135">
        <v>1</v>
      </c>
      <c r="J1283" s="135" t="s">
        <v>105</v>
      </c>
      <c r="K1283" s="135" t="s">
        <v>4508</v>
      </c>
      <c r="L1283" s="170">
        <v>1</v>
      </c>
      <c r="W1283" s="135"/>
      <c r="X1283" s="135"/>
    </row>
    <row r="1284" spans="1:26" s="138" customFormat="1" x14ac:dyDescent="0.3">
      <c r="A1284" s="135" t="s">
        <v>132</v>
      </c>
      <c r="B1284" s="135" t="s">
        <v>3617</v>
      </c>
      <c r="C1284" s="135" t="s">
        <v>70</v>
      </c>
      <c r="D1284" s="135" t="s">
        <v>2854</v>
      </c>
      <c r="E1284" s="135"/>
      <c r="F1284" s="135" t="s">
        <v>3639</v>
      </c>
      <c r="G1284" s="135" t="s">
        <v>2358</v>
      </c>
      <c r="H1284" s="135" t="s">
        <v>2359</v>
      </c>
      <c r="I1284" s="135">
        <v>1</v>
      </c>
      <c r="J1284" s="135" t="s">
        <v>105</v>
      </c>
      <c r="K1284" s="135" t="s">
        <v>4508</v>
      </c>
      <c r="L1284" s="170">
        <v>1</v>
      </c>
      <c r="O1284" s="135"/>
      <c r="P1284" s="135"/>
      <c r="Q1284" s="135"/>
      <c r="R1284" s="135"/>
      <c r="S1284" s="135"/>
      <c r="T1284" s="135"/>
      <c r="U1284" s="135"/>
      <c r="V1284" s="135"/>
      <c r="W1284" s="135"/>
      <c r="X1284" s="135"/>
      <c r="Y1284" s="135"/>
      <c r="Z1284" s="135"/>
    </row>
    <row r="1285" spans="1:26" s="138" customFormat="1" x14ac:dyDescent="0.3">
      <c r="A1285" s="135" t="s">
        <v>132</v>
      </c>
      <c r="B1285" s="135" t="s">
        <v>3617</v>
      </c>
      <c r="C1285" s="135" t="s">
        <v>70</v>
      </c>
      <c r="D1285" s="135" t="s">
        <v>2861</v>
      </c>
      <c r="E1285" s="135"/>
      <c r="F1285" s="135" t="s">
        <v>2352</v>
      </c>
      <c r="G1285" s="135" t="s">
        <v>2353</v>
      </c>
      <c r="H1285" s="135" t="s">
        <v>2354</v>
      </c>
      <c r="I1285" s="135">
        <v>1</v>
      </c>
      <c r="J1285" s="135" t="s">
        <v>105</v>
      </c>
      <c r="K1285" s="135" t="s">
        <v>4508</v>
      </c>
      <c r="L1285" s="170">
        <v>1</v>
      </c>
      <c r="W1285" s="135"/>
      <c r="X1285" s="135"/>
    </row>
    <row r="1286" spans="1:26" s="8" customFormat="1" x14ac:dyDescent="0.3">
      <c r="A1286" s="8" t="s">
        <v>2562</v>
      </c>
      <c r="B1286" s="61"/>
      <c r="I1286" s="29">
        <f>SUM(I1271:I1285)</f>
        <v>15</v>
      </c>
      <c r="L1286" s="29">
        <f>SUM(L1271:L1285)</f>
        <v>14</v>
      </c>
      <c r="M1286" s="62">
        <f>(L1286/I1286)</f>
        <v>0.93333333333333335</v>
      </c>
      <c r="W1286" s="6"/>
      <c r="X1286" s="6"/>
    </row>
    <row r="1287" spans="1:26" s="6" customFormat="1" x14ac:dyDescent="0.3">
      <c r="A1287" s="108"/>
      <c r="B1287" s="104"/>
      <c r="C1287" s="104"/>
      <c r="D1287" s="104"/>
      <c r="F1287" s="104"/>
      <c r="G1287" s="104"/>
      <c r="H1287" s="104"/>
      <c r="I1287" s="55"/>
      <c r="J1287" s="109"/>
      <c r="L1287" s="55"/>
    </row>
    <row r="1288" spans="1:26" s="6" customFormat="1" x14ac:dyDescent="0.3">
      <c r="A1288" s="6" t="s">
        <v>132</v>
      </c>
      <c r="B1288" s="6" t="s">
        <v>3617</v>
      </c>
      <c r="C1288" s="6" t="s">
        <v>69</v>
      </c>
      <c r="D1288" s="6" t="s">
        <v>2996</v>
      </c>
      <c r="F1288" s="6" t="s">
        <v>3649</v>
      </c>
      <c r="G1288" s="6" t="s">
        <v>2316</v>
      </c>
      <c r="H1288" s="6" t="s">
        <v>2396</v>
      </c>
      <c r="I1288" s="150">
        <v>1</v>
      </c>
      <c r="J1288" s="6" t="s">
        <v>105</v>
      </c>
      <c r="K1288" s="6" t="s">
        <v>4511</v>
      </c>
      <c r="L1288" s="150">
        <v>1</v>
      </c>
    </row>
    <row r="1289" spans="1:26" s="6" customFormat="1" x14ac:dyDescent="0.3">
      <c r="A1289" s="6" t="s">
        <v>132</v>
      </c>
      <c r="B1289" s="6" t="s">
        <v>3617</v>
      </c>
      <c r="C1289" s="6" t="s">
        <v>69</v>
      </c>
      <c r="D1289" s="6" t="s">
        <v>2870</v>
      </c>
      <c r="F1289" s="6" t="s">
        <v>3653</v>
      </c>
      <c r="G1289" s="6" t="s">
        <v>2397</v>
      </c>
      <c r="H1289" s="6" t="s">
        <v>2398</v>
      </c>
      <c r="I1289" s="150">
        <v>1</v>
      </c>
      <c r="J1289" s="6" t="s">
        <v>105</v>
      </c>
      <c r="K1289" s="6" t="s">
        <v>4510</v>
      </c>
      <c r="L1289" s="150">
        <v>1</v>
      </c>
    </row>
    <row r="1290" spans="1:26" s="132" customFormat="1" x14ac:dyDescent="0.3">
      <c r="A1290" s="132" t="s">
        <v>132</v>
      </c>
      <c r="B1290" s="132" t="s">
        <v>3617</v>
      </c>
      <c r="C1290" s="132" t="s">
        <v>69</v>
      </c>
      <c r="D1290" s="132" t="s">
        <v>2876</v>
      </c>
      <c r="F1290" s="132" t="s">
        <v>2394</v>
      </c>
      <c r="G1290" s="132" t="s">
        <v>1471</v>
      </c>
      <c r="H1290" s="132" t="s">
        <v>2395</v>
      </c>
      <c r="I1290" s="182">
        <v>1</v>
      </c>
      <c r="J1290" s="132" t="s">
        <v>121</v>
      </c>
      <c r="K1290" s="132" t="s">
        <v>4508</v>
      </c>
      <c r="L1290" s="182">
        <v>0</v>
      </c>
    </row>
    <row r="1291" spans="1:26" x14ac:dyDescent="0.3">
      <c r="A1291" s="6" t="s">
        <v>132</v>
      </c>
      <c r="B1291" s="6" t="s">
        <v>3617</v>
      </c>
      <c r="C1291" s="6" t="s">
        <v>69</v>
      </c>
      <c r="D1291" s="6" t="s">
        <v>3066</v>
      </c>
      <c r="E1291" s="6"/>
      <c r="F1291" s="6" t="s">
        <v>3652</v>
      </c>
      <c r="G1291" s="6" t="s">
        <v>161</v>
      </c>
      <c r="H1291" s="6" t="s">
        <v>2404</v>
      </c>
      <c r="I1291" s="6">
        <v>1</v>
      </c>
      <c r="J1291" s="6" t="s">
        <v>105</v>
      </c>
      <c r="K1291" s="6" t="s">
        <v>4510</v>
      </c>
      <c r="L1291" s="6">
        <v>1</v>
      </c>
      <c r="N1291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</row>
    <row r="1292" spans="1:26" x14ac:dyDescent="0.3">
      <c r="A1292" s="6" t="s">
        <v>132</v>
      </c>
      <c r="B1292" s="6" t="s">
        <v>3617</v>
      </c>
      <c r="C1292" s="6" t="s">
        <v>69</v>
      </c>
      <c r="D1292" s="6" t="s">
        <v>2836</v>
      </c>
      <c r="E1292" s="6"/>
      <c r="F1292" s="6" t="s">
        <v>3650</v>
      </c>
      <c r="G1292" s="6" t="s">
        <v>2405</v>
      </c>
      <c r="H1292" s="6" t="s">
        <v>2406</v>
      </c>
      <c r="I1292" s="6">
        <v>1</v>
      </c>
      <c r="J1292" s="6" t="s">
        <v>105</v>
      </c>
      <c r="K1292" s="6" t="s">
        <v>4507</v>
      </c>
      <c r="L1292" s="6">
        <v>1</v>
      </c>
      <c r="N1292"/>
      <c r="W1292" s="6"/>
      <c r="X1292" s="6"/>
    </row>
    <row r="1293" spans="1:26" s="138" customFormat="1" x14ac:dyDescent="0.3">
      <c r="A1293" s="135" t="s">
        <v>132</v>
      </c>
      <c r="B1293" s="135" t="s">
        <v>3617</v>
      </c>
      <c r="C1293" s="135" t="s">
        <v>69</v>
      </c>
      <c r="D1293" s="135" t="s">
        <v>4336</v>
      </c>
      <c r="E1293" s="135"/>
      <c r="F1293" s="135" t="s">
        <v>4435</v>
      </c>
      <c r="G1293" s="135" t="s">
        <v>4436</v>
      </c>
      <c r="H1293" s="135" t="s">
        <v>1079</v>
      </c>
      <c r="I1293" s="135">
        <v>1</v>
      </c>
      <c r="J1293" s="135" t="s">
        <v>105</v>
      </c>
      <c r="K1293" s="135" t="s">
        <v>4508</v>
      </c>
      <c r="L1293" s="135">
        <v>1</v>
      </c>
      <c r="W1293" s="135"/>
      <c r="X1293" s="135"/>
    </row>
    <row r="1294" spans="1:26" s="6" customFormat="1" x14ac:dyDescent="0.3">
      <c r="A1294" s="8" t="s">
        <v>2562</v>
      </c>
      <c r="B1294" s="61"/>
      <c r="C1294" s="8"/>
      <c r="D1294" s="8"/>
      <c r="F1294" s="8"/>
      <c r="G1294" s="8"/>
      <c r="H1294" s="8"/>
      <c r="I1294" s="29">
        <f>SUM(I1288:I1293)</f>
        <v>6</v>
      </c>
      <c r="J1294" s="8"/>
      <c r="K1294" s="8"/>
      <c r="L1294" s="29">
        <f>SUM(L1288:L1293)</f>
        <v>5</v>
      </c>
      <c r="M1294" s="62">
        <f>(L1294/I1294)</f>
        <v>0.83333333333333337</v>
      </c>
    </row>
    <row r="1295" spans="1:26" s="6" customFormat="1" x14ac:dyDescent="0.3">
      <c r="A1295" s="108"/>
      <c r="B1295" s="104"/>
      <c r="C1295" s="104"/>
      <c r="D1295" s="104"/>
      <c r="F1295" s="104"/>
      <c r="G1295" s="104"/>
      <c r="H1295" s="104"/>
      <c r="I1295" s="55"/>
      <c r="J1295" s="109"/>
      <c r="L1295" s="55"/>
    </row>
    <row r="1296" spans="1:26" s="6" customFormat="1" x14ac:dyDescent="0.3">
      <c r="A1296" s="6" t="s">
        <v>132</v>
      </c>
      <c r="B1296" s="6" t="s">
        <v>3617</v>
      </c>
      <c r="C1296" s="6" t="s">
        <v>68</v>
      </c>
      <c r="D1296" s="6" t="s">
        <v>3053</v>
      </c>
      <c r="F1296" s="6" t="s">
        <v>3656</v>
      </c>
      <c r="G1296" s="6" t="s">
        <v>2417</v>
      </c>
      <c r="H1296" s="6" t="s">
        <v>2418</v>
      </c>
      <c r="I1296" s="150">
        <v>1</v>
      </c>
      <c r="J1296" s="6" t="s">
        <v>105</v>
      </c>
      <c r="K1296" s="6" t="s">
        <v>4509</v>
      </c>
      <c r="L1296" s="150">
        <v>1</v>
      </c>
    </row>
    <row r="1297" spans="1:23" s="135" customFormat="1" x14ac:dyDescent="0.3">
      <c r="A1297" s="135" t="s">
        <v>132</v>
      </c>
      <c r="B1297" s="135" t="s">
        <v>3617</v>
      </c>
      <c r="C1297" s="135" t="s">
        <v>68</v>
      </c>
      <c r="D1297" s="135" t="s">
        <v>2876</v>
      </c>
      <c r="F1297" s="135" t="s">
        <v>3654</v>
      </c>
      <c r="G1297" s="135" t="s">
        <v>2424</v>
      </c>
      <c r="H1297" s="135" t="s">
        <v>289</v>
      </c>
      <c r="I1297" s="180">
        <v>1</v>
      </c>
      <c r="J1297" s="135" t="s">
        <v>105</v>
      </c>
      <c r="K1297" s="135" t="s">
        <v>4508</v>
      </c>
      <c r="L1297" s="180">
        <v>1</v>
      </c>
    </row>
    <row r="1298" spans="1:23" s="135" customFormat="1" x14ac:dyDescent="0.3">
      <c r="A1298" s="135" t="s">
        <v>132</v>
      </c>
      <c r="B1298" s="135" t="s">
        <v>3617</v>
      </c>
      <c r="C1298" s="135" t="s">
        <v>68</v>
      </c>
      <c r="D1298" s="135" t="s">
        <v>2962</v>
      </c>
      <c r="F1298" s="135" t="s">
        <v>2409</v>
      </c>
      <c r="G1298" s="135" t="s">
        <v>2410</v>
      </c>
      <c r="H1298" s="135" t="s">
        <v>2411</v>
      </c>
      <c r="I1298" s="180">
        <v>1</v>
      </c>
      <c r="J1298" s="135" t="s">
        <v>105</v>
      </c>
      <c r="K1298" s="135" t="s">
        <v>4508</v>
      </c>
      <c r="L1298" s="180">
        <v>1</v>
      </c>
    </row>
    <row r="1299" spans="1:23" s="132" customFormat="1" x14ac:dyDescent="0.3">
      <c r="A1299" s="132" t="s">
        <v>132</v>
      </c>
      <c r="B1299" s="132" t="s">
        <v>3617</v>
      </c>
      <c r="C1299" s="132" t="s">
        <v>68</v>
      </c>
      <c r="D1299" s="132" t="s">
        <v>4074</v>
      </c>
      <c r="F1299" s="132" t="s">
        <v>4280</v>
      </c>
      <c r="G1299" s="132" t="s">
        <v>4281</v>
      </c>
      <c r="H1299" s="132" t="s">
        <v>764</v>
      </c>
      <c r="I1299" s="182">
        <v>1</v>
      </c>
      <c r="J1299" s="132" t="s">
        <v>121</v>
      </c>
      <c r="K1299" s="132" t="s">
        <v>4508</v>
      </c>
      <c r="L1299" s="182">
        <v>0</v>
      </c>
    </row>
    <row r="1300" spans="1:23" s="6" customFormat="1" x14ac:dyDescent="0.3">
      <c r="A1300" s="6" t="s">
        <v>132</v>
      </c>
      <c r="B1300" s="6" t="s">
        <v>3617</v>
      </c>
      <c r="C1300" s="6" t="s">
        <v>68</v>
      </c>
      <c r="D1300" s="6" t="s">
        <v>2853</v>
      </c>
      <c r="F1300" s="6" t="s">
        <v>2415</v>
      </c>
      <c r="G1300" s="6" t="s">
        <v>2416</v>
      </c>
      <c r="H1300" s="6" t="s">
        <v>2346</v>
      </c>
      <c r="I1300" s="150">
        <v>1</v>
      </c>
      <c r="J1300" s="6" t="s">
        <v>105</v>
      </c>
      <c r="K1300" s="6" t="s">
        <v>4510</v>
      </c>
      <c r="L1300" s="150">
        <v>1</v>
      </c>
    </row>
    <row r="1301" spans="1:23" s="6" customFormat="1" x14ac:dyDescent="0.3">
      <c r="A1301" s="6" t="s">
        <v>132</v>
      </c>
      <c r="B1301" s="6" t="s">
        <v>3617</v>
      </c>
      <c r="C1301" s="6" t="s">
        <v>68</v>
      </c>
      <c r="D1301" s="6" t="s">
        <v>2890</v>
      </c>
      <c r="F1301" s="6" t="s">
        <v>3657</v>
      </c>
      <c r="G1301" s="6" t="s">
        <v>183</v>
      </c>
      <c r="H1301" s="6" t="s">
        <v>2414</v>
      </c>
      <c r="I1301" s="150">
        <v>1</v>
      </c>
      <c r="J1301" s="6" t="s">
        <v>105</v>
      </c>
      <c r="K1301" s="6" t="s">
        <v>4507</v>
      </c>
      <c r="L1301" s="150">
        <v>1</v>
      </c>
    </row>
    <row r="1302" spans="1:23" s="138" customFormat="1" x14ac:dyDescent="0.3">
      <c r="A1302" s="135" t="s">
        <v>132</v>
      </c>
      <c r="B1302" s="135" t="s">
        <v>3617</v>
      </c>
      <c r="C1302" s="135" t="s">
        <v>68</v>
      </c>
      <c r="D1302" s="135" t="s">
        <v>4074</v>
      </c>
      <c r="E1302" s="135"/>
      <c r="F1302" s="135" t="s">
        <v>4282</v>
      </c>
      <c r="G1302" s="135" t="s">
        <v>4283</v>
      </c>
      <c r="H1302" s="135" t="s">
        <v>4284</v>
      </c>
      <c r="I1302" s="180">
        <v>1</v>
      </c>
      <c r="J1302" s="135" t="s">
        <v>105</v>
      </c>
      <c r="K1302" s="135" t="s">
        <v>4508</v>
      </c>
      <c r="L1302" s="180">
        <v>1</v>
      </c>
      <c r="W1302" s="135"/>
    </row>
    <row r="1303" spans="1:23" x14ac:dyDescent="0.3">
      <c r="A1303" s="6" t="s">
        <v>132</v>
      </c>
      <c r="B1303" s="6" t="s">
        <v>3617</v>
      </c>
      <c r="C1303" s="6" t="s">
        <v>68</v>
      </c>
      <c r="D1303" s="6" t="s">
        <v>3421</v>
      </c>
      <c r="E1303" s="6"/>
      <c r="F1303" s="6" t="s">
        <v>3655</v>
      </c>
      <c r="G1303" s="6" t="s">
        <v>2407</v>
      </c>
      <c r="H1303" s="6" t="s">
        <v>2408</v>
      </c>
      <c r="I1303" s="150">
        <v>1</v>
      </c>
      <c r="J1303" s="6" t="s">
        <v>105</v>
      </c>
      <c r="K1303" s="6" t="s">
        <v>4507</v>
      </c>
      <c r="L1303" s="150">
        <v>1</v>
      </c>
      <c r="N1303"/>
      <c r="W1303" s="6"/>
    </row>
    <row r="1304" spans="1:23" s="6" customFormat="1" x14ac:dyDescent="0.3">
      <c r="A1304" s="8" t="s">
        <v>2562</v>
      </c>
      <c r="B1304" s="61"/>
      <c r="C1304" s="8"/>
      <c r="D1304" s="8"/>
      <c r="F1304" s="8"/>
      <c r="G1304" s="8"/>
      <c r="H1304" s="8"/>
      <c r="I1304" s="29">
        <f>SUM(I1296:I1303)</f>
        <v>8</v>
      </c>
      <c r="J1304" s="8"/>
      <c r="K1304" s="8"/>
      <c r="L1304" s="29">
        <f>SUM(L1296:L1303)</f>
        <v>7</v>
      </c>
      <c r="M1304" s="62">
        <f>(L1304/I1304)</f>
        <v>0.875</v>
      </c>
    </row>
    <row r="1305" spans="1:23" s="6" customFormat="1" x14ac:dyDescent="0.3">
      <c r="A1305" s="8" t="s">
        <v>2563</v>
      </c>
      <c r="B1305" s="61"/>
      <c r="C1305" s="8"/>
      <c r="D1305" s="8"/>
      <c r="F1305" s="8"/>
      <c r="G1305" s="8"/>
      <c r="H1305" s="8"/>
      <c r="I1305" s="29">
        <f>SUM(I1258+I1269+I1286+I1294+I1304)</f>
        <v>49</v>
      </c>
      <c r="J1305" s="8"/>
      <c r="K1305" s="8"/>
      <c r="L1305" s="29">
        <f>SUM(L1258+L1269+L1286+L1294+L1304)</f>
        <v>46</v>
      </c>
      <c r="M1305" s="62">
        <f>(L1305/I1305)</f>
        <v>0.93877551020408168</v>
      </c>
    </row>
    <row r="1306" spans="1:23" s="6" customFormat="1" x14ac:dyDescent="0.3">
      <c r="A1306" s="108"/>
      <c r="B1306" s="104"/>
      <c r="C1306" s="104"/>
      <c r="D1306" s="104"/>
      <c r="F1306" s="104"/>
      <c r="G1306" s="104"/>
      <c r="H1306" s="104"/>
      <c r="I1306" s="55"/>
      <c r="J1306" s="109"/>
      <c r="L1306" s="55"/>
    </row>
    <row r="1307" spans="1:23" s="132" customFormat="1" x14ac:dyDescent="0.3">
      <c r="A1307" s="132" t="s">
        <v>132</v>
      </c>
      <c r="B1307" s="132" t="s">
        <v>3658</v>
      </c>
      <c r="C1307" s="132" t="s">
        <v>73</v>
      </c>
      <c r="D1307" s="132" t="s">
        <v>3093</v>
      </c>
      <c r="F1307" s="132" t="s">
        <v>3666</v>
      </c>
      <c r="G1307" s="132" t="s">
        <v>2432</v>
      </c>
      <c r="H1307" s="132" t="s">
        <v>545</v>
      </c>
      <c r="I1307" s="132">
        <v>1</v>
      </c>
      <c r="J1307" s="132" t="s">
        <v>121</v>
      </c>
      <c r="K1307" s="132" t="s">
        <v>4508</v>
      </c>
      <c r="L1307" s="182">
        <v>0</v>
      </c>
    </row>
    <row r="1308" spans="1:23" s="135" customFormat="1" x14ac:dyDescent="0.3">
      <c r="A1308" s="135" t="s">
        <v>132</v>
      </c>
      <c r="B1308" s="135" t="s">
        <v>3658</v>
      </c>
      <c r="C1308" s="135" t="s">
        <v>73</v>
      </c>
      <c r="D1308" s="135" t="s">
        <v>3010</v>
      </c>
      <c r="F1308" s="135" t="s">
        <v>3659</v>
      </c>
      <c r="G1308" s="135" t="s">
        <v>2425</v>
      </c>
      <c r="H1308" s="135" t="s">
        <v>2426</v>
      </c>
      <c r="I1308" s="135">
        <v>1</v>
      </c>
      <c r="J1308" s="135" t="s">
        <v>105</v>
      </c>
      <c r="K1308" s="135" t="s">
        <v>4508</v>
      </c>
      <c r="L1308" s="180">
        <v>1</v>
      </c>
    </row>
    <row r="1309" spans="1:23" s="135" customFormat="1" x14ac:dyDescent="0.3">
      <c r="A1309" s="135" t="s">
        <v>132</v>
      </c>
      <c r="B1309" s="135" t="s">
        <v>3658</v>
      </c>
      <c r="C1309" s="135" t="s">
        <v>73</v>
      </c>
      <c r="D1309" s="135" t="s">
        <v>2993</v>
      </c>
      <c r="F1309" s="135" t="s">
        <v>3665</v>
      </c>
      <c r="G1309" s="135" t="s">
        <v>2430</v>
      </c>
      <c r="H1309" s="135" t="s">
        <v>365</v>
      </c>
      <c r="I1309" s="135">
        <v>1</v>
      </c>
      <c r="J1309" s="135" t="s">
        <v>105</v>
      </c>
      <c r="K1309" s="135" t="s">
        <v>4508</v>
      </c>
      <c r="L1309" s="180">
        <v>1</v>
      </c>
    </row>
    <row r="1310" spans="1:23" s="135" customFormat="1" x14ac:dyDescent="0.3">
      <c r="A1310" s="135" t="s">
        <v>132</v>
      </c>
      <c r="B1310" s="135" t="s">
        <v>3658</v>
      </c>
      <c r="C1310" s="135" t="s">
        <v>73</v>
      </c>
      <c r="D1310" s="135" t="s">
        <v>3527</v>
      </c>
      <c r="F1310" s="135" t="s">
        <v>3662</v>
      </c>
      <c r="G1310" s="135" t="s">
        <v>2433</v>
      </c>
      <c r="H1310" s="135" t="s">
        <v>2434</v>
      </c>
      <c r="I1310" s="135">
        <v>1</v>
      </c>
      <c r="J1310" s="135" t="s">
        <v>105</v>
      </c>
      <c r="K1310" s="135" t="s">
        <v>4508</v>
      </c>
      <c r="L1310" s="180">
        <v>1</v>
      </c>
    </row>
    <row r="1311" spans="1:23" s="135" customFormat="1" x14ac:dyDescent="0.3">
      <c r="A1311" s="135" t="s">
        <v>132</v>
      </c>
      <c r="B1311" s="135" t="s">
        <v>3658</v>
      </c>
      <c r="C1311" s="135" t="s">
        <v>73</v>
      </c>
      <c r="D1311" s="135" t="s">
        <v>3611</v>
      </c>
      <c r="F1311" s="135" t="s">
        <v>3612</v>
      </c>
      <c r="G1311" s="135" t="s">
        <v>381</v>
      </c>
      <c r="H1311" s="135" t="s">
        <v>371</v>
      </c>
      <c r="I1311" s="135">
        <v>1</v>
      </c>
      <c r="J1311" s="135" t="s">
        <v>105</v>
      </c>
      <c r="K1311" s="135" t="s">
        <v>4508</v>
      </c>
      <c r="L1311" s="180">
        <v>1</v>
      </c>
    </row>
    <row r="1312" spans="1:23" s="135" customFormat="1" x14ac:dyDescent="0.3">
      <c r="A1312" s="135" t="s">
        <v>132</v>
      </c>
      <c r="B1312" s="135" t="s">
        <v>3658</v>
      </c>
      <c r="C1312" s="135" t="s">
        <v>73</v>
      </c>
      <c r="D1312" s="135" t="s">
        <v>2836</v>
      </c>
      <c r="F1312" s="135" t="s">
        <v>2435</v>
      </c>
      <c r="G1312" s="135" t="s">
        <v>2436</v>
      </c>
      <c r="H1312" s="135" t="s">
        <v>416</v>
      </c>
      <c r="I1312" s="135">
        <v>1</v>
      </c>
      <c r="J1312" s="135" t="s">
        <v>105</v>
      </c>
      <c r="K1312" s="135" t="s">
        <v>4508</v>
      </c>
      <c r="L1312" s="180">
        <v>1</v>
      </c>
    </row>
    <row r="1313" spans="1:24" s="138" customFormat="1" x14ac:dyDescent="0.3">
      <c r="A1313" s="135" t="s">
        <v>132</v>
      </c>
      <c r="B1313" s="135" t="s">
        <v>3658</v>
      </c>
      <c r="C1313" s="135" t="s">
        <v>73</v>
      </c>
      <c r="D1313" s="135" t="s">
        <v>2836</v>
      </c>
      <c r="E1313" s="135"/>
      <c r="F1313" s="135" t="s">
        <v>3663</v>
      </c>
      <c r="G1313" s="135" t="s">
        <v>2439</v>
      </c>
      <c r="H1313" s="135" t="s">
        <v>2440</v>
      </c>
      <c r="I1313" s="135">
        <v>1</v>
      </c>
      <c r="J1313" s="135" t="s">
        <v>105</v>
      </c>
      <c r="K1313" s="135" t="s">
        <v>4508</v>
      </c>
      <c r="L1313" s="135">
        <v>1</v>
      </c>
      <c r="W1313" s="135"/>
      <c r="X1313" s="135"/>
    </row>
    <row r="1314" spans="1:24" s="138" customFormat="1" x14ac:dyDescent="0.3">
      <c r="A1314" s="135" t="s">
        <v>132</v>
      </c>
      <c r="B1314" s="135" t="s">
        <v>3658</v>
      </c>
      <c r="C1314" s="135" t="s">
        <v>73</v>
      </c>
      <c r="D1314" s="135" t="s">
        <v>3520</v>
      </c>
      <c r="E1314" s="135"/>
      <c r="F1314" s="135" t="s">
        <v>3661</v>
      </c>
      <c r="G1314" s="135" t="s">
        <v>2431</v>
      </c>
      <c r="H1314" s="135" t="s">
        <v>545</v>
      </c>
      <c r="I1314" s="135">
        <v>1</v>
      </c>
      <c r="J1314" s="135" t="s">
        <v>105</v>
      </c>
      <c r="K1314" s="135" t="s">
        <v>4508</v>
      </c>
      <c r="L1314" s="135">
        <v>1</v>
      </c>
      <c r="W1314" s="135"/>
      <c r="X1314" s="135"/>
    </row>
    <row r="1315" spans="1:24" s="138" customFormat="1" x14ac:dyDescent="0.3">
      <c r="A1315" s="135" t="s">
        <v>132</v>
      </c>
      <c r="B1315" s="135" t="s">
        <v>3658</v>
      </c>
      <c r="C1315" s="135" t="s">
        <v>73</v>
      </c>
      <c r="D1315" s="135" t="s">
        <v>2835</v>
      </c>
      <c r="E1315" s="135"/>
      <c r="F1315" s="135" t="s">
        <v>3664</v>
      </c>
      <c r="G1315" s="135" t="s">
        <v>2427</v>
      </c>
      <c r="H1315" s="135" t="s">
        <v>2428</v>
      </c>
      <c r="I1315" s="135">
        <v>1</v>
      </c>
      <c r="J1315" s="135" t="s">
        <v>105</v>
      </c>
      <c r="K1315" s="135" t="s">
        <v>4508</v>
      </c>
      <c r="L1315" s="135">
        <v>1</v>
      </c>
      <c r="W1315" s="135"/>
      <c r="X1315" s="135"/>
    </row>
    <row r="1316" spans="1:24" s="6" customFormat="1" x14ac:dyDescent="0.3">
      <c r="A1316" s="8" t="s">
        <v>2562</v>
      </c>
      <c r="B1316" s="61"/>
      <c r="C1316" s="8"/>
      <c r="D1316" s="8"/>
      <c r="F1316" s="8"/>
      <c r="G1316" s="8"/>
      <c r="H1316" s="8"/>
      <c r="I1316" s="29">
        <f>SUM(I1307:I1315)</f>
        <v>9</v>
      </c>
      <c r="J1316" s="8"/>
      <c r="K1316" s="8"/>
      <c r="L1316" s="29">
        <f>SUM(L1307:L1315)</f>
        <v>8</v>
      </c>
      <c r="M1316" s="62">
        <f>(L1316/I1316)</f>
        <v>0.88888888888888884</v>
      </c>
    </row>
    <row r="1317" spans="1:24" s="6" customFormat="1" x14ac:dyDescent="0.3">
      <c r="A1317" s="108"/>
      <c r="B1317" s="104"/>
      <c r="C1317" s="104"/>
      <c r="D1317" s="104"/>
      <c r="F1317" s="104"/>
      <c r="G1317" s="104"/>
      <c r="H1317" s="104"/>
      <c r="I1317" s="55"/>
      <c r="J1317" s="109"/>
      <c r="L1317" s="55"/>
    </row>
    <row r="1318" spans="1:24" s="138" customFormat="1" x14ac:dyDescent="0.3">
      <c r="A1318" s="135" t="s">
        <v>132</v>
      </c>
      <c r="B1318" s="135" t="s">
        <v>3658</v>
      </c>
      <c r="C1318" s="135" t="s">
        <v>71</v>
      </c>
      <c r="D1318" s="135" t="s">
        <v>2837</v>
      </c>
      <c r="E1318" s="135"/>
      <c r="F1318" s="135" t="s">
        <v>2452</v>
      </c>
      <c r="G1318" s="135" t="s">
        <v>2154</v>
      </c>
      <c r="H1318" s="135" t="s">
        <v>2453</v>
      </c>
      <c r="I1318" s="135">
        <v>1</v>
      </c>
      <c r="J1318" s="135" t="s">
        <v>105</v>
      </c>
      <c r="K1318" s="135" t="s">
        <v>4508</v>
      </c>
      <c r="L1318" s="135">
        <v>1</v>
      </c>
      <c r="W1318" s="135"/>
      <c r="X1318" s="135"/>
    </row>
    <row r="1319" spans="1:24" s="138" customFormat="1" x14ac:dyDescent="0.3">
      <c r="A1319" s="135" t="s">
        <v>132</v>
      </c>
      <c r="B1319" s="135" t="s">
        <v>3658</v>
      </c>
      <c r="C1319" s="135" t="s">
        <v>71</v>
      </c>
      <c r="D1319" s="135" t="s">
        <v>2852</v>
      </c>
      <c r="E1319" s="135"/>
      <c r="F1319" s="135" t="s">
        <v>2455</v>
      </c>
      <c r="G1319" s="135" t="s">
        <v>2456</v>
      </c>
      <c r="H1319" s="135" t="s">
        <v>2457</v>
      </c>
      <c r="I1319" s="135">
        <v>1</v>
      </c>
      <c r="J1319" s="135" t="s">
        <v>105</v>
      </c>
      <c r="K1319" s="135" t="s">
        <v>4508</v>
      </c>
      <c r="L1319" s="135">
        <v>1</v>
      </c>
      <c r="W1319" s="135"/>
      <c r="X1319" s="135"/>
    </row>
    <row r="1320" spans="1:24" x14ac:dyDescent="0.3">
      <c r="A1320" s="6" t="s">
        <v>132</v>
      </c>
      <c r="B1320" s="6" t="s">
        <v>3658</v>
      </c>
      <c r="C1320" s="6" t="s">
        <v>71</v>
      </c>
      <c r="D1320" s="6" t="s">
        <v>2943</v>
      </c>
      <c r="E1320" s="6"/>
      <c r="F1320" s="6" t="s">
        <v>3670</v>
      </c>
      <c r="G1320" s="6" t="s">
        <v>1316</v>
      </c>
      <c r="H1320" s="6" t="s">
        <v>2461</v>
      </c>
      <c r="I1320" s="6">
        <v>1</v>
      </c>
      <c r="J1320" s="6" t="s">
        <v>105</v>
      </c>
      <c r="K1320" s="6" t="s">
        <v>4511</v>
      </c>
      <c r="L1320" s="6">
        <v>1</v>
      </c>
      <c r="N1320"/>
      <c r="W1320" s="6"/>
      <c r="X1320" s="6"/>
    </row>
    <row r="1321" spans="1:24" x14ac:dyDescent="0.3">
      <c r="A1321" s="6" t="s">
        <v>132</v>
      </c>
      <c r="B1321" s="6" t="s">
        <v>3658</v>
      </c>
      <c r="C1321" s="6" t="s">
        <v>71</v>
      </c>
      <c r="D1321" s="6" t="s">
        <v>3093</v>
      </c>
      <c r="E1321" s="6"/>
      <c r="F1321" s="6" t="s">
        <v>3672</v>
      </c>
      <c r="G1321" s="6" t="s">
        <v>2463</v>
      </c>
      <c r="H1321" s="6" t="s">
        <v>174</v>
      </c>
      <c r="I1321" s="6">
        <v>1</v>
      </c>
      <c r="J1321" s="6" t="s">
        <v>105</v>
      </c>
      <c r="K1321" s="6" t="s">
        <v>4509</v>
      </c>
      <c r="L1321" s="6">
        <v>1</v>
      </c>
      <c r="N1321"/>
      <c r="W1321" s="6"/>
      <c r="X1321" s="6"/>
    </row>
    <row r="1322" spans="1:24" s="138" customFormat="1" x14ac:dyDescent="0.3">
      <c r="A1322" s="135" t="s">
        <v>132</v>
      </c>
      <c r="B1322" s="135" t="s">
        <v>3658</v>
      </c>
      <c r="C1322" s="135" t="s">
        <v>71</v>
      </c>
      <c r="D1322" s="135" t="s">
        <v>2926</v>
      </c>
      <c r="E1322" s="135"/>
      <c r="F1322" s="135" t="s">
        <v>2464</v>
      </c>
      <c r="G1322" s="135" t="s">
        <v>2465</v>
      </c>
      <c r="H1322" s="135" t="s">
        <v>199</v>
      </c>
      <c r="I1322" s="135">
        <v>1</v>
      </c>
      <c r="J1322" s="135" t="s">
        <v>105</v>
      </c>
      <c r="K1322" s="135" t="s">
        <v>4508</v>
      </c>
      <c r="L1322" s="135">
        <v>1</v>
      </c>
      <c r="W1322" s="135"/>
      <c r="X1322" s="135"/>
    </row>
    <row r="1323" spans="1:24" s="138" customFormat="1" x14ac:dyDescent="0.3">
      <c r="A1323" s="135" t="s">
        <v>132</v>
      </c>
      <c r="B1323" s="135" t="s">
        <v>3658</v>
      </c>
      <c r="C1323" s="135" t="s">
        <v>71</v>
      </c>
      <c r="D1323" s="135" t="s">
        <v>2836</v>
      </c>
      <c r="E1323" s="135"/>
      <c r="F1323" s="135" t="s">
        <v>3669</v>
      </c>
      <c r="G1323" s="135" t="s">
        <v>2446</v>
      </c>
      <c r="H1323" s="135" t="s">
        <v>2447</v>
      </c>
      <c r="I1323" s="135">
        <v>1</v>
      </c>
      <c r="J1323" s="135" t="s">
        <v>105</v>
      </c>
      <c r="K1323" s="135" t="s">
        <v>4508</v>
      </c>
      <c r="L1323" s="135">
        <v>1</v>
      </c>
      <c r="W1323" s="135"/>
      <c r="X1323" s="135"/>
    </row>
    <row r="1324" spans="1:24" x14ac:dyDescent="0.3">
      <c r="A1324" s="6" t="s">
        <v>132</v>
      </c>
      <c r="B1324" s="6" t="s">
        <v>3658</v>
      </c>
      <c r="C1324" s="6" t="s">
        <v>71</v>
      </c>
      <c r="D1324" s="6" t="s">
        <v>2836</v>
      </c>
      <c r="E1324" s="6"/>
      <c r="F1324" s="6" t="s">
        <v>2448</v>
      </c>
      <c r="G1324" s="6" t="s">
        <v>2449</v>
      </c>
      <c r="H1324" s="6" t="s">
        <v>2450</v>
      </c>
      <c r="I1324" s="6">
        <v>1</v>
      </c>
      <c r="J1324" s="6" t="s">
        <v>105</v>
      </c>
      <c r="K1324" s="6" t="s">
        <v>4510</v>
      </c>
      <c r="L1324" s="6">
        <v>1</v>
      </c>
      <c r="N1324"/>
      <c r="W1324" s="6"/>
      <c r="X1324" s="6"/>
    </row>
    <row r="1325" spans="1:24" x14ac:dyDescent="0.3">
      <c r="A1325" s="6" t="s">
        <v>132</v>
      </c>
      <c r="B1325" s="6" t="s">
        <v>3658</v>
      </c>
      <c r="C1325" s="6" t="s">
        <v>71</v>
      </c>
      <c r="D1325" s="6" t="s">
        <v>2835</v>
      </c>
      <c r="E1325" s="6"/>
      <c r="F1325" s="6" t="s">
        <v>2462</v>
      </c>
      <c r="G1325" s="6" t="s">
        <v>813</v>
      </c>
      <c r="H1325" s="6" t="s">
        <v>1971</v>
      </c>
      <c r="I1325" s="6">
        <v>1</v>
      </c>
      <c r="J1325" s="6" t="s">
        <v>105</v>
      </c>
      <c r="K1325" s="6" t="s">
        <v>4512</v>
      </c>
      <c r="L1325" s="6">
        <v>1</v>
      </c>
      <c r="N1325"/>
      <c r="W1325" s="6"/>
      <c r="X1325" s="6"/>
    </row>
    <row r="1326" spans="1:24" x14ac:dyDescent="0.3">
      <c r="A1326" s="6" t="s">
        <v>132</v>
      </c>
      <c r="B1326" s="6" t="s">
        <v>3658</v>
      </c>
      <c r="C1326" s="6" t="s">
        <v>71</v>
      </c>
      <c r="D1326" s="6" t="s">
        <v>2956</v>
      </c>
      <c r="E1326" s="6"/>
      <c r="F1326" s="6" t="s">
        <v>3667</v>
      </c>
      <c r="G1326" s="6" t="s">
        <v>2460</v>
      </c>
      <c r="H1326" s="6" t="s">
        <v>358</v>
      </c>
      <c r="I1326" s="6">
        <v>1</v>
      </c>
      <c r="J1326" s="6" t="s">
        <v>105</v>
      </c>
      <c r="K1326" s="6" t="s">
        <v>4510</v>
      </c>
      <c r="L1326" s="6">
        <v>1</v>
      </c>
      <c r="N1326"/>
      <c r="W1326" s="6"/>
      <c r="X1326" s="6"/>
    </row>
    <row r="1327" spans="1:24" s="138" customFormat="1" x14ac:dyDescent="0.3">
      <c r="A1327" s="135" t="s">
        <v>132</v>
      </c>
      <c r="B1327" s="135" t="s">
        <v>3658</v>
      </c>
      <c r="C1327" s="135" t="s">
        <v>71</v>
      </c>
      <c r="D1327" s="135" t="s">
        <v>2856</v>
      </c>
      <c r="E1327" s="135"/>
      <c r="F1327" s="135" t="s">
        <v>2466</v>
      </c>
      <c r="G1327" s="135" t="s">
        <v>2467</v>
      </c>
      <c r="H1327" s="135" t="s">
        <v>914</v>
      </c>
      <c r="I1327" s="135">
        <v>1</v>
      </c>
      <c r="J1327" s="135" t="s">
        <v>105</v>
      </c>
      <c r="K1327" s="135" t="s">
        <v>4508</v>
      </c>
      <c r="L1327" s="135">
        <v>1</v>
      </c>
      <c r="W1327" s="135"/>
      <c r="X1327" s="135"/>
    </row>
    <row r="1328" spans="1:24" x14ac:dyDescent="0.3">
      <c r="A1328" s="6" t="s">
        <v>132</v>
      </c>
      <c r="B1328" s="6" t="s">
        <v>3658</v>
      </c>
      <c r="C1328" s="6" t="s">
        <v>71</v>
      </c>
      <c r="D1328" s="6" t="s">
        <v>2979</v>
      </c>
      <c r="E1328" s="6"/>
      <c r="F1328" s="6" t="s">
        <v>3671</v>
      </c>
      <c r="G1328" s="6" t="s">
        <v>2451</v>
      </c>
      <c r="H1328" s="6" t="s">
        <v>698</v>
      </c>
      <c r="I1328" s="6">
        <v>1</v>
      </c>
      <c r="J1328" s="6" t="s">
        <v>105</v>
      </c>
      <c r="K1328" s="6" t="s">
        <v>4507</v>
      </c>
      <c r="L1328" s="6">
        <v>1</v>
      </c>
      <c r="N1328"/>
      <c r="W1328" s="6"/>
      <c r="X1328" s="6"/>
    </row>
    <row r="1329" spans="1:26" s="138" customFormat="1" x14ac:dyDescent="0.3">
      <c r="A1329" s="135" t="s">
        <v>132</v>
      </c>
      <c r="B1329" s="135" t="s">
        <v>3658</v>
      </c>
      <c r="C1329" s="135" t="s">
        <v>71</v>
      </c>
      <c r="D1329" s="135" t="s">
        <v>2856</v>
      </c>
      <c r="E1329" s="135"/>
      <c r="F1329" s="135" t="s">
        <v>2468</v>
      </c>
      <c r="G1329" s="135" t="s">
        <v>2469</v>
      </c>
      <c r="H1329" s="135" t="s">
        <v>1880</v>
      </c>
      <c r="I1329" s="135">
        <v>1</v>
      </c>
      <c r="J1329" s="135" t="s">
        <v>105</v>
      </c>
      <c r="K1329" s="135" t="s">
        <v>4508</v>
      </c>
      <c r="L1329" s="135">
        <v>1</v>
      </c>
      <c r="W1329" s="135"/>
      <c r="X1329" s="135"/>
    </row>
    <row r="1330" spans="1:26" s="138" customFormat="1" x14ac:dyDescent="0.3">
      <c r="A1330" s="135" t="s">
        <v>132</v>
      </c>
      <c r="B1330" s="135" t="s">
        <v>3658</v>
      </c>
      <c r="C1330" s="135" t="s">
        <v>71</v>
      </c>
      <c r="D1330" s="135" t="s">
        <v>2836</v>
      </c>
      <c r="E1330" s="135"/>
      <c r="F1330" s="135" t="s">
        <v>2441</v>
      </c>
      <c r="G1330" s="135" t="s">
        <v>610</v>
      </c>
      <c r="H1330" s="135" t="s">
        <v>2442</v>
      </c>
      <c r="I1330" s="135">
        <v>1</v>
      </c>
      <c r="J1330" s="135" t="s">
        <v>105</v>
      </c>
      <c r="K1330" s="135" t="s">
        <v>4508</v>
      </c>
      <c r="L1330" s="135">
        <v>1</v>
      </c>
      <c r="W1330" s="135"/>
      <c r="X1330" s="135"/>
    </row>
    <row r="1331" spans="1:26" s="138" customFormat="1" x14ac:dyDescent="0.3">
      <c r="A1331" s="135" t="s">
        <v>132</v>
      </c>
      <c r="B1331" s="135" t="s">
        <v>3658</v>
      </c>
      <c r="C1331" s="135" t="s">
        <v>71</v>
      </c>
      <c r="D1331" s="135" t="s">
        <v>2917</v>
      </c>
      <c r="E1331" s="135"/>
      <c r="F1331" s="135" t="s">
        <v>2458</v>
      </c>
      <c r="G1331" s="135" t="s">
        <v>2459</v>
      </c>
      <c r="H1331" s="135" t="s">
        <v>520</v>
      </c>
      <c r="I1331" s="135">
        <v>1</v>
      </c>
      <c r="J1331" s="135" t="s">
        <v>105</v>
      </c>
      <c r="K1331" s="135" t="s">
        <v>4508</v>
      </c>
      <c r="L1331" s="135">
        <v>1</v>
      </c>
      <c r="O1331" s="135"/>
      <c r="P1331" s="135"/>
      <c r="Q1331" s="135"/>
      <c r="R1331" s="135"/>
      <c r="S1331" s="135"/>
      <c r="T1331" s="135"/>
      <c r="U1331" s="135"/>
      <c r="V1331" s="135"/>
      <c r="W1331" s="135"/>
      <c r="X1331" s="135"/>
      <c r="Y1331" s="135"/>
      <c r="Z1331" s="135"/>
    </row>
    <row r="1332" spans="1:26" s="6" customFormat="1" x14ac:dyDescent="0.3">
      <c r="A1332" s="8" t="s">
        <v>2562</v>
      </c>
      <c r="B1332" s="61"/>
      <c r="C1332" s="8"/>
      <c r="D1332" s="8"/>
      <c r="F1332" s="8"/>
      <c r="G1332" s="8"/>
      <c r="H1332" s="8"/>
      <c r="I1332" s="29">
        <f>SUM(I1318:I1331)</f>
        <v>14</v>
      </c>
      <c r="J1332" s="8"/>
      <c r="K1332" s="8"/>
      <c r="L1332" s="29">
        <f>SUM(L1318:L1331)</f>
        <v>14</v>
      </c>
      <c r="M1332" s="62">
        <f>(L1332/I1332)</f>
        <v>1</v>
      </c>
    </row>
    <row r="1333" spans="1:26" s="6" customFormat="1" x14ac:dyDescent="0.3">
      <c r="A1333" s="108"/>
      <c r="B1333" s="104"/>
      <c r="C1333" s="104"/>
      <c r="D1333" s="104"/>
      <c r="F1333" s="104"/>
      <c r="G1333" s="104"/>
      <c r="H1333" s="104"/>
      <c r="I1333" s="55"/>
      <c r="J1333" s="109"/>
      <c r="L1333" s="55"/>
    </row>
    <row r="1334" spans="1:26" s="138" customFormat="1" x14ac:dyDescent="0.3">
      <c r="A1334" s="135" t="s">
        <v>132</v>
      </c>
      <c r="B1334" s="135" t="s">
        <v>3658</v>
      </c>
      <c r="C1334" s="135" t="s">
        <v>72</v>
      </c>
      <c r="D1334" s="135" t="s">
        <v>2853</v>
      </c>
      <c r="E1334" s="135"/>
      <c r="F1334" s="135" t="s">
        <v>3678</v>
      </c>
      <c r="G1334" s="135" t="s">
        <v>2473</v>
      </c>
      <c r="H1334" s="135" t="s">
        <v>2474</v>
      </c>
      <c r="I1334" s="135">
        <v>1</v>
      </c>
      <c r="J1334" s="135" t="s">
        <v>105</v>
      </c>
      <c r="K1334" s="135" t="s">
        <v>4508</v>
      </c>
      <c r="L1334" s="135">
        <v>1</v>
      </c>
      <c r="W1334" s="135"/>
      <c r="X1334" s="135"/>
    </row>
    <row r="1335" spans="1:26" x14ac:dyDescent="0.3">
      <c r="A1335" s="6" t="s">
        <v>132</v>
      </c>
      <c r="B1335" s="6" t="s">
        <v>3658</v>
      </c>
      <c r="C1335" s="6" t="s">
        <v>72</v>
      </c>
      <c r="D1335" s="6" t="s">
        <v>3673</v>
      </c>
      <c r="E1335" s="6"/>
      <c r="F1335" s="6" t="s">
        <v>3674</v>
      </c>
      <c r="G1335" s="6" t="s">
        <v>2472</v>
      </c>
      <c r="H1335" s="6" t="s">
        <v>449</v>
      </c>
      <c r="I1335" s="6">
        <v>1</v>
      </c>
      <c r="J1335" s="6" t="s">
        <v>105</v>
      </c>
      <c r="K1335" s="6" t="s">
        <v>4512</v>
      </c>
      <c r="L1335" s="6">
        <v>1</v>
      </c>
      <c r="N1335"/>
      <c r="W1335" s="6"/>
      <c r="X1335" s="6"/>
    </row>
    <row r="1336" spans="1:26" x14ac:dyDescent="0.3">
      <c r="A1336" s="6" t="s">
        <v>132</v>
      </c>
      <c r="B1336" s="6" t="s">
        <v>3658</v>
      </c>
      <c r="C1336" s="6" t="s">
        <v>72</v>
      </c>
      <c r="D1336" s="6" t="s">
        <v>2861</v>
      </c>
      <c r="E1336" s="6"/>
      <c r="F1336" s="6" t="s">
        <v>3529</v>
      </c>
      <c r="G1336" s="6" t="s">
        <v>1907</v>
      </c>
      <c r="H1336" s="6" t="s">
        <v>1908</v>
      </c>
      <c r="I1336" s="6">
        <v>1</v>
      </c>
      <c r="J1336" s="6" t="s">
        <v>105</v>
      </c>
      <c r="K1336" s="6" t="s">
        <v>4512</v>
      </c>
      <c r="L1336" s="6">
        <v>1</v>
      </c>
      <c r="N1336"/>
      <c r="W1336" s="6"/>
      <c r="X1336" s="6"/>
    </row>
    <row r="1337" spans="1:26" x14ac:dyDescent="0.3">
      <c r="A1337" s="6" t="s">
        <v>132</v>
      </c>
      <c r="B1337" s="6" t="s">
        <v>3658</v>
      </c>
      <c r="C1337" s="6" t="s">
        <v>72</v>
      </c>
      <c r="D1337" s="6" t="s">
        <v>2912</v>
      </c>
      <c r="E1337" s="6"/>
      <c r="F1337" s="6" t="s">
        <v>2483</v>
      </c>
      <c r="G1337" s="6" t="s">
        <v>1139</v>
      </c>
      <c r="H1337" s="6" t="s">
        <v>2484</v>
      </c>
      <c r="I1337" s="6">
        <v>1</v>
      </c>
      <c r="J1337" s="6" t="s">
        <v>105</v>
      </c>
      <c r="K1337" s="6" t="s">
        <v>4510</v>
      </c>
      <c r="L1337" s="6">
        <v>1</v>
      </c>
      <c r="N1337"/>
      <c r="W1337" s="6"/>
      <c r="X1337" s="6"/>
    </row>
    <row r="1338" spans="1:26" x14ac:dyDescent="0.3">
      <c r="A1338" s="6" t="s">
        <v>132</v>
      </c>
      <c r="B1338" s="6" t="s">
        <v>3658</v>
      </c>
      <c r="C1338" s="6" t="s">
        <v>72</v>
      </c>
      <c r="D1338" s="6" t="s">
        <v>2841</v>
      </c>
      <c r="E1338" s="6"/>
      <c r="F1338" s="6" t="s">
        <v>3676</v>
      </c>
      <c r="G1338" s="6" t="s">
        <v>2488</v>
      </c>
      <c r="H1338" s="6" t="s">
        <v>848</v>
      </c>
      <c r="I1338" s="6">
        <v>1</v>
      </c>
      <c r="J1338" s="6" t="s">
        <v>105</v>
      </c>
      <c r="K1338" s="6" t="s">
        <v>4507</v>
      </c>
      <c r="L1338" s="6">
        <v>1</v>
      </c>
      <c r="N1338"/>
      <c r="W1338" s="6"/>
      <c r="X1338" s="6"/>
    </row>
    <row r="1339" spans="1:26" x14ac:dyDescent="0.3">
      <c r="A1339" s="6" t="s">
        <v>132</v>
      </c>
      <c r="B1339" s="6" t="s">
        <v>3658</v>
      </c>
      <c r="C1339" s="6" t="s">
        <v>72</v>
      </c>
      <c r="D1339" s="6" t="s">
        <v>2883</v>
      </c>
      <c r="E1339" s="6"/>
      <c r="F1339" s="6" t="s">
        <v>3677</v>
      </c>
      <c r="G1339" s="6" t="s">
        <v>678</v>
      </c>
      <c r="H1339" s="6" t="s">
        <v>2475</v>
      </c>
      <c r="I1339" s="6">
        <v>1</v>
      </c>
      <c r="J1339" s="6" t="s">
        <v>105</v>
      </c>
      <c r="K1339" s="6" t="s">
        <v>4511</v>
      </c>
      <c r="L1339" s="6">
        <v>1</v>
      </c>
      <c r="N1339"/>
      <c r="W1339" s="6"/>
      <c r="X1339" s="6"/>
    </row>
    <row r="1340" spans="1:26" x14ac:dyDescent="0.3">
      <c r="A1340" s="6" t="s">
        <v>132</v>
      </c>
      <c r="B1340" s="6" t="s">
        <v>3658</v>
      </c>
      <c r="C1340" s="6" t="s">
        <v>72</v>
      </c>
      <c r="D1340" s="6" t="s">
        <v>3129</v>
      </c>
      <c r="E1340" s="6"/>
      <c r="F1340" s="6" t="s">
        <v>3680</v>
      </c>
      <c r="G1340" s="6" t="s">
        <v>2478</v>
      </c>
      <c r="H1340" s="6" t="s">
        <v>1954</v>
      </c>
      <c r="I1340" s="6">
        <v>1</v>
      </c>
      <c r="J1340" s="6" t="s">
        <v>105</v>
      </c>
      <c r="K1340" s="6" t="s">
        <v>4509</v>
      </c>
      <c r="L1340" s="6">
        <v>1</v>
      </c>
      <c r="N1340"/>
      <c r="W1340" s="6"/>
      <c r="X1340" s="6"/>
    </row>
    <row r="1341" spans="1:26" x14ac:dyDescent="0.3">
      <c r="A1341" s="6" t="s">
        <v>132</v>
      </c>
      <c r="B1341" s="6" t="s">
        <v>3658</v>
      </c>
      <c r="C1341" s="6" t="s">
        <v>72</v>
      </c>
      <c r="D1341" s="6" t="s">
        <v>2985</v>
      </c>
      <c r="E1341" s="6"/>
      <c r="F1341" s="6" t="s">
        <v>3681</v>
      </c>
      <c r="G1341" s="6" t="s">
        <v>1339</v>
      </c>
      <c r="H1341" s="6" t="s">
        <v>2482</v>
      </c>
      <c r="I1341" s="6">
        <v>1</v>
      </c>
      <c r="J1341" s="6" t="s">
        <v>105</v>
      </c>
      <c r="K1341" s="6" t="s">
        <v>4512</v>
      </c>
      <c r="L1341" s="6">
        <v>1</v>
      </c>
      <c r="N1341"/>
      <c r="W1341" s="6"/>
      <c r="X1341" s="6"/>
    </row>
    <row r="1342" spans="1:26" s="123" customFormat="1" x14ac:dyDescent="0.3">
      <c r="A1342" s="132" t="s">
        <v>132</v>
      </c>
      <c r="B1342" s="132" t="s">
        <v>3658</v>
      </c>
      <c r="C1342" s="132" t="s">
        <v>72</v>
      </c>
      <c r="D1342" s="132" t="s">
        <v>4513</v>
      </c>
      <c r="E1342" s="132"/>
      <c r="F1342" s="132" t="s">
        <v>4563</v>
      </c>
      <c r="G1342" s="132" t="s">
        <v>4564</v>
      </c>
      <c r="H1342" s="132" t="s">
        <v>4565</v>
      </c>
      <c r="I1342" s="132">
        <v>1</v>
      </c>
      <c r="J1342" s="132" t="s">
        <v>121</v>
      </c>
      <c r="K1342" s="132" t="s">
        <v>4508</v>
      </c>
      <c r="L1342" s="132">
        <v>0</v>
      </c>
      <c r="W1342" s="132"/>
      <c r="X1342" s="132"/>
    </row>
    <row r="1343" spans="1:26" x14ac:dyDescent="0.3">
      <c r="A1343" s="6" t="s">
        <v>132</v>
      </c>
      <c r="B1343" s="6" t="s">
        <v>3658</v>
      </c>
      <c r="C1343" s="6" t="s">
        <v>72</v>
      </c>
      <c r="D1343" s="6" t="s">
        <v>2835</v>
      </c>
      <c r="E1343" s="6"/>
      <c r="F1343" s="6" t="s">
        <v>2485</v>
      </c>
      <c r="G1343" s="6" t="s">
        <v>2486</v>
      </c>
      <c r="H1343" s="6" t="s">
        <v>2487</v>
      </c>
      <c r="I1343" s="6">
        <v>1</v>
      </c>
      <c r="J1343" s="6" t="s">
        <v>105</v>
      </c>
      <c r="K1343" s="6" t="s">
        <v>4510</v>
      </c>
      <c r="L1343" s="6">
        <v>1</v>
      </c>
      <c r="N1343"/>
      <c r="W1343" s="6"/>
      <c r="X1343" s="6"/>
    </row>
    <row r="1344" spans="1:26" x14ac:dyDescent="0.3">
      <c r="A1344" s="6" t="s">
        <v>132</v>
      </c>
      <c r="B1344" s="6" t="s">
        <v>3658</v>
      </c>
      <c r="C1344" s="6" t="s">
        <v>72</v>
      </c>
      <c r="D1344" s="6" t="s">
        <v>2912</v>
      </c>
      <c r="E1344" s="6"/>
      <c r="F1344" s="6" t="s">
        <v>2476</v>
      </c>
      <c r="G1344" s="6" t="s">
        <v>2477</v>
      </c>
      <c r="H1344" s="6" t="s">
        <v>1740</v>
      </c>
      <c r="I1344" s="6">
        <v>1</v>
      </c>
      <c r="J1344" s="6" t="s">
        <v>105</v>
      </c>
      <c r="K1344" s="6" t="s">
        <v>4510</v>
      </c>
      <c r="L1344" s="6">
        <v>1</v>
      </c>
      <c r="N1344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</row>
    <row r="1345" spans="1:26" x14ac:dyDescent="0.3">
      <c r="A1345" s="6" t="s">
        <v>132</v>
      </c>
      <c r="B1345" s="6" t="s">
        <v>3658</v>
      </c>
      <c r="C1345" s="6" t="s">
        <v>72</v>
      </c>
      <c r="D1345" s="6" t="s">
        <v>2845</v>
      </c>
      <c r="E1345" s="6"/>
      <c r="F1345" s="6" t="s">
        <v>3679</v>
      </c>
      <c r="G1345" s="6" t="s">
        <v>2433</v>
      </c>
      <c r="H1345" s="6" t="s">
        <v>135</v>
      </c>
      <c r="I1345" s="6">
        <v>1</v>
      </c>
      <c r="J1345" s="6" t="s">
        <v>105</v>
      </c>
      <c r="K1345" s="6" t="s">
        <v>4512</v>
      </c>
      <c r="L1345" s="6">
        <v>1</v>
      </c>
      <c r="N1345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</row>
    <row r="1346" spans="1:26" s="6" customFormat="1" x14ac:dyDescent="0.3">
      <c r="A1346" s="8" t="s">
        <v>2562</v>
      </c>
      <c r="B1346" s="61"/>
      <c r="C1346" s="8"/>
      <c r="D1346" s="8"/>
      <c r="F1346" s="8"/>
      <c r="G1346" s="8"/>
      <c r="H1346" s="8"/>
      <c r="I1346" s="29">
        <f>SUM(I1334:I1345)</f>
        <v>12</v>
      </c>
      <c r="J1346" s="8"/>
      <c r="K1346" s="8"/>
      <c r="L1346" s="29">
        <f>SUM(L1334:L1345)</f>
        <v>11</v>
      </c>
      <c r="M1346" s="62">
        <f>(L1346/I1346)</f>
        <v>0.91666666666666663</v>
      </c>
    </row>
    <row r="1347" spans="1:26" s="6" customFormat="1" x14ac:dyDescent="0.3">
      <c r="A1347" s="108"/>
      <c r="B1347" s="104"/>
      <c r="C1347" s="104"/>
      <c r="D1347" s="104"/>
      <c r="F1347" s="104"/>
      <c r="G1347" s="104"/>
      <c r="H1347" s="104"/>
      <c r="I1347" s="55"/>
      <c r="J1347" s="109"/>
      <c r="L1347" s="55"/>
    </row>
    <row r="1348" spans="1:26" s="6" customFormat="1" x14ac:dyDescent="0.3">
      <c r="A1348" s="6" t="s">
        <v>132</v>
      </c>
      <c r="B1348" s="6" t="s">
        <v>3658</v>
      </c>
      <c r="C1348" s="6" t="s">
        <v>74</v>
      </c>
      <c r="D1348" s="6" t="s">
        <v>3114</v>
      </c>
      <c r="F1348" s="6" t="s">
        <v>3685</v>
      </c>
      <c r="G1348" s="6" t="s">
        <v>944</v>
      </c>
      <c r="H1348" s="6" t="s">
        <v>2020</v>
      </c>
      <c r="I1348" s="150">
        <v>1</v>
      </c>
      <c r="J1348" s="6" t="s">
        <v>105</v>
      </c>
      <c r="K1348" s="6" t="s">
        <v>4511</v>
      </c>
      <c r="L1348" s="150">
        <v>1</v>
      </c>
    </row>
    <row r="1349" spans="1:26" s="135" customFormat="1" x14ac:dyDescent="0.3">
      <c r="A1349" s="135" t="s">
        <v>132</v>
      </c>
      <c r="B1349" s="135" t="s">
        <v>3658</v>
      </c>
      <c r="C1349" s="135" t="s">
        <v>74</v>
      </c>
      <c r="D1349" s="135" t="s">
        <v>3734</v>
      </c>
      <c r="F1349" s="135" t="s">
        <v>3825</v>
      </c>
      <c r="G1349" s="135" t="s">
        <v>3826</v>
      </c>
      <c r="H1349" s="135" t="s">
        <v>1419</v>
      </c>
      <c r="I1349" s="180">
        <v>1</v>
      </c>
      <c r="J1349" s="135" t="s">
        <v>105</v>
      </c>
      <c r="K1349" s="135" t="s">
        <v>4508</v>
      </c>
      <c r="L1349" s="180">
        <v>1</v>
      </c>
    </row>
    <row r="1350" spans="1:26" s="135" customFormat="1" x14ac:dyDescent="0.3">
      <c r="A1350" s="135" t="s">
        <v>132</v>
      </c>
      <c r="B1350" s="135" t="s">
        <v>3658</v>
      </c>
      <c r="C1350" s="135" t="s">
        <v>74</v>
      </c>
      <c r="D1350" s="135" t="s">
        <v>2972</v>
      </c>
      <c r="F1350" s="135" t="s">
        <v>3692</v>
      </c>
      <c r="G1350" s="135" t="s">
        <v>136</v>
      </c>
      <c r="H1350" s="135" t="s">
        <v>1067</v>
      </c>
      <c r="I1350" s="180">
        <v>1</v>
      </c>
      <c r="J1350" s="135" t="s">
        <v>105</v>
      </c>
      <c r="K1350" s="135" t="s">
        <v>4508</v>
      </c>
      <c r="L1350" s="180">
        <v>1</v>
      </c>
    </row>
    <row r="1351" spans="1:26" s="132" customFormat="1" x14ac:dyDescent="0.3">
      <c r="A1351" s="132" t="s">
        <v>132</v>
      </c>
      <c r="B1351" s="132" t="s">
        <v>3658</v>
      </c>
      <c r="C1351" s="132" t="s">
        <v>74</v>
      </c>
      <c r="D1351" s="132" t="s">
        <v>4074</v>
      </c>
      <c r="F1351" s="132" t="s">
        <v>4313</v>
      </c>
      <c r="G1351" s="132" t="s">
        <v>553</v>
      </c>
      <c r="H1351" s="132" t="s">
        <v>4314</v>
      </c>
      <c r="I1351" s="182">
        <v>1</v>
      </c>
      <c r="J1351" s="132" t="s">
        <v>121</v>
      </c>
      <c r="K1351" s="132" t="s">
        <v>4508</v>
      </c>
      <c r="L1351" s="182">
        <v>0</v>
      </c>
    </row>
    <row r="1352" spans="1:26" s="6" customFormat="1" x14ac:dyDescent="0.3">
      <c r="A1352" s="6" t="s">
        <v>132</v>
      </c>
      <c r="B1352" s="6" t="s">
        <v>3658</v>
      </c>
      <c r="C1352" s="6" t="s">
        <v>74</v>
      </c>
      <c r="D1352" s="6" t="s">
        <v>2940</v>
      </c>
      <c r="F1352" s="6" t="s">
        <v>3687</v>
      </c>
      <c r="G1352" s="6" t="s">
        <v>2493</v>
      </c>
      <c r="H1352" s="6" t="s">
        <v>447</v>
      </c>
      <c r="I1352" s="150">
        <v>1</v>
      </c>
      <c r="J1352" s="6" t="s">
        <v>105</v>
      </c>
      <c r="K1352" s="6" t="s">
        <v>4511</v>
      </c>
      <c r="L1352" s="150">
        <v>1</v>
      </c>
    </row>
    <row r="1353" spans="1:26" s="135" customFormat="1" x14ac:dyDescent="0.3">
      <c r="A1353" s="135" t="s">
        <v>132</v>
      </c>
      <c r="B1353" s="135" t="s">
        <v>3658</v>
      </c>
      <c r="C1353" s="135" t="s">
        <v>74</v>
      </c>
      <c r="D1353" s="135" t="s">
        <v>3342</v>
      </c>
      <c r="F1353" s="135" t="s">
        <v>3689</v>
      </c>
      <c r="G1353" s="135" t="s">
        <v>775</v>
      </c>
      <c r="H1353" s="135" t="s">
        <v>1240</v>
      </c>
      <c r="I1353" s="180">
        <v>1</v>
      </c>
      <c r="J1353" s="135" t="s">
        <v>105</v>
      </c>
      <c r="K1353" s="135" t="s">
        <v>4508</v>
      </c>
      <c r="L1353" s="180">
        <v>1</v>
      </c>
    </row>
    <row r="1354" spans="1:26" s="138" customFormat="1" x14ac:dyDescent="0.3">
      <c r="A1354" s="135" t="s">
        <v>132</v>
      </c>
      <c r="B1354" s="135" t="s">
        <v>3658</v>
      </c>
      <c r="C1354" s="135" t="s">
        <v>74</v>
      </c>
      <c r="D1354" s="135" t="s">
        <v>4074</v>
      </c>
      <c r="E1354" s="135"/>
      <c r="F1354" s="135" t="s">
        <v>4315</v>
      </c>
      <c r="G1354" s="135" t="s">
        <v>4316</v>
      </c>
      <c r="H1354" s="135" t="s">
        <v>207</v>
      </c>
      <c r="I1354" s="135">
        <v>1</v>
      </c>
      <c r="J1354" s="135" t="s">
        <v>105</v>
      </c>
      <c r="K1354" s="135" t="s">
        <v>4508</v>
      </c>
      <c r="L1354" s="135">
        <v>1</v>
      </c>
      <c r="W1354" s="135"/>
      <c r="X1354" s="135"/>
    </row>
    <row r="1355" spans="1:26" s="138" customFormat="1" x14ac:dyDescent="0.3">
      <c r="A1355" s="135" t="s">
        <v>132</v>
      </c>
      <c r="B1355" s="135" t="s">
        <v>3658</v>
      </c>
      <c r="C1355" s="135" t="s">
        <v>74</v>
      </c>
      <c r="D1355" s="135" t="s">
        <v>2855</v>
      </c>
      <c r="E1355" s="135"/>
      <c r="F1355" s="135" t="s">
        <v>2497</v>
      </c>
      <c r="G1355" s="135" t="s">
        <v>1363</v>
      </c>
      <c r="H1355" s="135" t="s">
        <v>764</v>
      </c>
      <c r="I1355" s="135">
        <v>1</v>
      </c>
      <c r="J1355" s="135" t="s">
        <v>105</v>
      </c>
      <c r="K1355" s="135" t="s">
        <v>4508</v>
      </c>
      <c r="L1355" s="135">
        <v>1</v>
      </c>
      <c r="W1355" s="135"/>
      <c r="X1355" s="135"/>
    </row>
    <row r="1356" spans="1:26" s="123" customFormat="1" x14ac:dyDescent="0.3">
      <c r="A1356" s="132" t="s">
        <v>132</v>
      </c>
      <c r="B1356" s="132" t="s">
        <v>3658</v>
      </c>
      <c r="C1356" s="132" t="s">
        <v>74</v>
      </c>
      <c r="D1356" s="132" t="s">
        <v>2836</v>
      </c>
      <c r="E1356" s="132"/>
      <c r="F1356" s="132" t="s">
        <v>2520</v>
      </c>
      <c r="G1356" s="132" t="s">
        <v>885</v>
      </c>
      <c r="H1356" s="132" t="s">
        <v>2521</v>
      </c>
      <c r="I1356" s="132">
        <v>1</v>
      </c>
      <c r="J1356" s="132" t="s">
        <v>121</v>
      </c>
      <c r="K1356" s="132" t="s">
        <v>4508</v>
      </c>
      <c r="L1356" s="132">
        <v>0</v>
      </c>
      <c r="W1356" s="132"/>
      <c r="X1356" s="132"/>
    </row>
    <row r="1357" spans="1:26" s="123" customFormat="1" x14ac:dyDescent="0.3">
      <c r="A1357" s="132" t="s">
        <v>132</v>
      </c>
      <c r="B1357" s="132" t="s">
        <v>3658</v>
      </c>
      <c r="C1357" s="132" t="s">
        <v>74</v>
      </c>
      <c r="D1357" s="132" t="s">
        <v>3927</v>
      </c>
      <c r="E1357" s="132"/>
      <c r="F1357" s="132" t="s">
        <v>4154</v>
      </c>
      <c r="G1357" s="132" t="s">
        <v>859</v>
      </c>
      <c r="H1357" s="132" t="s">
        <v>748</v>
      </c>
      <c r="I1357" s="132">
        <v>1</v>
      </c>
      <c r="J1357" s="132" t="s">
        <v>121</v>
      </c>
      <c r="K1357" s="132" t="s">
        <v>4508</v>
      </c>
      <c r="L1357" s="132">
        <v>0</v>
      </c>
      <c r="W1357" s="132"/>
      <c r="X1357" s="132"/>
    </row>
    <row r="1358" spans="1:26" x14ac:dyDescent="0.3">
      <c r="A1358" s="6" t="s">
        <v>132</v>
      </c>
      <c r="B1358" s="6" t="s">
        <v>3658</v>
      </c>
      <c r="C1358" s="6" t="s">
        <v>74</v>
      </c>
      <c r="D1358" s="6" t="s">
        <v>3421</v>
      </c>
      <c r="E1358" s="6"/>
      <c r="F1358" s="6" t="s">
        <v>3688</v>
      </c>
      <c r="G1358" s="6" t="s">
        <v>2513</v>
      </c>
      <c r="H1358" s="6" t="s">
        <v>551</v>
      </c>
      <c r="I1358" s="6">
        <v>1</v>
      </c>
      <c r="J1358" s="6" t="s">
        <v>105</v>
      </c>
      <c r="K1358" s="6" t="s">
        <v>4511</v>
      </c>
      <c r="L1358" s="6">
        <v>1</v>
      </c>
      <c r="N1358"/>
      <c r="W1358" s="6"/>
      <c r="X1358" s="6"/>
    </row>
    <row r="1359" spans="1:26" s="138" customFormat="1" x14ac:dyDescent="0.3">
      <c r="A1359" s="135" t="s">
        <v>132</v>
      </c>
      <c r="B1359" s="135" t="s">
        <v>3658</v>
      </c>
      <c r="C1359" s="135" t="s">
        <v>74</v>
      </c>
      <c r="D1359" s="135" t="s">
        <v>2875</v>
      </c>
      <c r="E1359" s="135"/>
      <c r="F1359" s="135" t="s">
        <v>2522</v>
      </c>
      <c r="G1359" s="135" t="s">
        <v>2523</v>
      </c>
      <c r="H1359" s="135" t="s">
        <v>2524</v>
      </c>
      <c r="I1359" s="135">
        <v>1</v>
      </c>
      <c r="J1359" s="135" t="s">
        <v>105</v>
      </c>
      <c r="K1359" s="135" t="s">
        <v>4508</v>
      </c>
      <c r="L1359" s="135">
        <v>1</v>
      </c>
      <c r="W1359" s="135"/>
      <c r="X1359" s="135"/>
    </row>
    <row r="1360" spans="1:26" s="138" customFormat="1" x14ac:dyDescent="0.3">
      <c r="A1360" s="135" t="s">
        <v>132</v>
      </c>
      <c r="B1360" s="135" t="s">
        <v>3658</v>
      </c>
      <c r="C1360" s="135" t="s">
        <v>74</v>
      </c>
      <c r="D1360" s="135" t="s">
        <v>3734</v>
      </c>
      <c r="E1360" s="135"/>
      <c r="F1360" s="135" t="s">
        <v>3822</v>
      </c>
      <c r="G1360" s="135" t="s">
        <v>3823</v>
      </c>
      <c r="H1360" s="135" t="s">
        <v>3824</v>
      </c>
      <c r="I1360" s="135">
        <v>1</v>
      </c>
      <c r="J1360" s="135" t="s">
        <v>105</v>
      </c>
      <c r="K1360" s="135" t="s">
        <v>4508</v>
      </c>
      <c r="L1360" s="135">
        <v>1</v>
      </c>
      <c r="W1360" s="135"/>
      <c r="X1360" s="135"/>
    </row>
    <row r="1361" spans="1:24" x14ac:dyDescent="0.3">
      <c r="A1361" s="6" t="s">
        <v>132</v>
      </c>
      <c r="B1361" s="6" t="s">
        <v>3658</v>
      </c>
      <c r="C1361" s="6" t="s">
        <v>74</v>
      </c>
      <c r="D1361" s="6" t="s">
        <v>2907</v>
      </c>
      <c r="E1361" s="6"/>
      <c r="F1361" s="6" t="s">
        <v>2506</v>
      </c>
      <c r="G1361" s="6" t="s">
        <v>516</v>
      </c>
      <c r="H1361" s="6" t="s">
        <v>256</v>
      </c>
      <c r="I1361" s="6">
        <v>1</v>
      </c>
      <c r="J1361" s="6" t="s">
        <v>105</v>
      </c>
      <c r="K1361" s="6" t="s">
        <v>4510</v>
      </c>
      <c r="L1361" s="6">
        <v>1</v>
      </c>
      <c r="N1361"/>
      <c r="W1361" s="6"/>
      <c r="X1361" s="6"/>
    </row>
    <row r="1362" spans="1:24" x14ac:dyDescent="0.3">
      <c r="A1362" s="6" t="s">
        <v>132</v>
      </c>
      <c r="B1362" s="6" t="s">
        <v>3658</v>
      </c>
      <c r="C1362" s="6" t="s">
        <v>74</v>
      </c>
      <c r="D1362" s="6" t="s">
        <v>2837</v>
      </c>
      <c r="E1362" s="6"/>
      <c r="F1362" s="6" t="s">
        <v>2501</v>
      </c>
      <c r="G1362" s="6" t="s">
        <v>2502</v>
      </c>
      <c r="H1362" s="6" t="s">
        <v>2503</v>
      </c>
      <c r="I1362" s="6">
        <v>1</v>
      </c>
      <c r="J1362" s="6" t="s">
        <v>105</v>
      </c>
      <c r="K1362" s="6" t="s">
        <v>4510</v>
      </c>
      <c r="L1362" s="6">
        <v>1</v>
      </c>
      <c r="N1362"/>
      <c r="W1362" s="6"/>
      <c r="X1362" s="6"/>
    </row>
    <row r="1363" spans="1:24" s="123" customFormat="1" x14ac:dyDescent="0.3">
      <c r="A1363" s="132" t="s">
        <v>132</v>
      </c>
      <c r="B1363" s="132" t="s">
        <v>3658</v>
      </c>
      <c r="C1363" s="132" t="s">
        <v>74</v>
      </c>
      <c r="D1363" s="132" t="s">
        <v>4074</v>
      </c>
      <c r="E1363" s="132"/>
      <c r="F1363" s="132" t="s">
        <v>4308</v>
      </c>
      <c r="G1363" s="132" t="s">
        <v>4309</v>
      </c>
      <c r="H1363" s="132" t="s">
        <v>447</v>
      </c>
      <c r="I1363" s="132">
        <v>1</v>
      </c>
      <c r="J1363" s="132" t="s">
        <v>121</v>
      </c>
      <c r="K1363" s="132" t="s">
        <v>4508</v>
      </c>
      <c r="L1363" s="132">
        <v>0</v>
      </c>
      <c r="W1363" s="132"/>
      <c r="X1363" s="132"/>
    </row>
    <row r="1364" spans="1:24" s="138" customFormat="1" x14ac:dyDescent="0.3">
      <c r="A1364" s="135" t="s">
        <v>132</v>
      </c>
      <c r="B1364" s="135" t="s">
        <v>3658</v>
      </c>
      <c r="C1364" s="135" t="s">
        <v>74</v>
      </c>
      <c r="D1364" s="135" t="s">
        <v>2837</v>
      </c>
      <c r="E1364" s="135"/>
      <c r="F1364" s="135" t="s">
        <v>2528</v>
      </c>
      <c r="G1364" s="135" t="s">
        <v>2529</v>
      </c>
      <c r="H1364" s="135" t="s">
        <v>1562</v>
      </c>
      <c r="I1364" s="135">
        <v>1</v>
      </c>
      <c r="J1364" s="135" t="s">
        <v>105</v>
      </c>
      <c r="K1364" s="135" t="s">
        <v>4508</v>
      </c>
      <c r="L1364" s="135">
        <v>1</v>
      </c>
      <c r="W1364" s="135"/>
      <c r="X1364" s="135"/>
    </row>
    <row r="1365" spans="1:24" s="123" customFormat="1" x14ac:dyDescent="0.3">
      <c r="A1365" s="132" t="s">
        <v>132</v>
      </c>
      <c r="B1365" s="132" t="s">
        <v>3658</v>
      </c>
      <c r="C1365" s="132" t="s">
        <v>74</v>
      </c>
      <c r="D1365" s="132" t="s">
        <v>4074</v>
      </c>
      <c r="E1365" s="132"/>
      <c r="F1365" s="132" t="s">
        <v>4312</v>
      </c>
      <c r="G1365" s="132" t="s">
        <v>4288</v>
      </c>
      <c r="H1365" s="132" t="s">
        <v>1097</v>
      </c>
      <c r="I1365" s="132">
        <v>1</v>
      </c>
      <c r="J1365" s="132" t="s">
        <v>121</v>
      </c>
      <c r="K1365" s="132" t="s">
        <v>4508</v>
      </c>
      <c r="L1365" s="132">
        <v>0</v>
      </c>
      <c r="W1365" s="132"/>
      <c r="X1365" s="132"/>
    </row>
    <row r="1366" spans="1:24" x14ac:dyDescent="0.3">
      <c r="A1366" s="6" t="s">
        <v>132</v>
      </c>
      <c r="B1366" s="6" t="s">
        <v>3658</v>
      </c>
      <c r="C1366" s="6" t="s">
        <v>74</v>
      </c>
      <c r="D1366" s="6" t="s">
        <v>3160</v>
      </c>
      <c r="E1366" s="6"/>
      <c r="F1366" s="6" t="s">
        <v>3684</v>
      </c>
      <c r="G1366" s="6" t="s">
        <v>2508</v>
      </c>
      <c r="H1366" s="6" t="s">
        <v>2509</v>
      </c>
      <c r="I1366" s="6">
        <v>1</v>
      </c>
      <c r="J1366" s="6" t="s">
        <v>105</v>
      </c>
      <c r="K1366" s="6" t="s">
        <v>4512</v>
      </c>
      <c r="L1366" s="6">
        <v>1</v>
      </c>
      <c r="N1366"/>
      <c r="W1366" s="6"/>
      <c r="X1366" s="6"/>
    </row>
    <row r="1367" spans="1:24" x14ac:dyDescent="0.3">
      <c r="A1367" s="6" t="s">
        <v>132</v>
      </c>
      <c r="B1367" s="6" t="s">
        <v>3658</v>
      </c>
      <c r="C1367" s="6" t="s">
        <v>74</v>
      </c>
      <c r="D1367" s="6" t="s">
        <v>2875</v>
      </c>
      <c r="E1367" s="6"/>
      <c r="F1367" s="6" t="s">
        <v>3686</v>
      </c>
      <c r="G1367" s="6" t="s">
        <v>2507</v>
      </c>
      <c r="H1367" s="6" t="s">
        <v>711</v>
      </c>
      <c r="I1367" s="6">
        <v>1</v>
      </c>
      <c r="J1367" s="6" t="s">
        <v>105</v>
      </c>
      <c r="K1367" s="6" t="s">
        <v>4510</v>
      </c>
      <c r="L1367" s="6">
        <v>1</v>
      </c>
      <c r="N1367"/>
      <c r="W1367" s="6"/>
      <c r="X1367" s="6"/>
    </row>
    <row r="1368" spans="1:24" x14ac:dyDescent="0.3">
      <c r="A1368" s="6" t="s">
        <v>132</v>
      </c>
      <c r="B1368" s="6" t="s">
        <v>3658</v>
      </c>
      <c r="C1368" s="6" t="s">
        <v>74</v>
      </c>
      <c r="D1368" s="6" t="s">
        <v>3290</v>
      </c>
      <c r="E1368" s="6"/>
      <c r="F1368" s="6" t="s">
        <v>3691</v>
      </c>
      <c r="G1368" s="6" t="s">
        <v>2514</v>
      </c>
      <c r="H1368" s="6" t="s">
        <v>2273</v>
      </c>
      <c r="I1368" s="6">
        <v>1</v>
      </c>
      <c r="J1368" s="6" t="s">
        <v>105</v>
      </c>
      <c r="K1368" s="6" t="s">
        <v>4511</v>
      </c>
      <c r="L1368" s="6">
        <v>1</v>
      </c>
      <c r="N1368"/>
      <c r="W1368" s="6"/>
      <c r="X1368" s="6"/>
    </row>
    <row r="1369" spans="1:24" s="138" customFormat="1" x14ac:dyDescent="0.3">
      <c r="A1369" s="135" t="s">
        <v>132</v>
      </c>
      <c r="B1369" s="135" t="s">
        <v>3658</v>
      </c>
      <c r="C1369" s="135" t="s">
        <v>74</v>
      </c>
      <c r="D1369" s="135" t="s">
        <v>2893</v>
      </c>
      <c r="E1369" s="135"/>
      <c r="F1369" s="135" t="s">
        <v>3682</v>
      </c>
      <c r="G1369" s="135" t="s">
        <v>953</v>
      </c>
      <c r="H1369" s="135" t="s">
        <v>3683</v>
      </c>
      <c r="I1369" s="135">
        <v>1</v>
      </c>
      <c r="J1369" s="135" t="s">
        <v>105</v>
      </c>
      <c r="K1369" s="135" t="s">
        <v>4508</v>
      </c>
      <c r="L1369" s="135">
        <v>1</v>
      </c>
      <c r="W1369" s="135"/>
      <c r="X1369" s="135"/>
    </row>
    <row r="1370" spans="1:24" s="138" customFormat="1" x14ac:dyDescent="0.3">
      <c r="A1370" s="135" t="s">
        <v>132</v>
      </c>
      <c r="B1370" s="135" t="s">
        <v>3658</v>
      </c>
      <c r="C1370" s="135" t="s">
        <v>74</v>
      </c>
      <c r="D1370" s="135" t="s">
        <v>2893</v>
      </c>
      <c r="E1370" s="135"/>
      <c r="F1370" s="135" t="s">
        <v>3693</v>
      </c>
      <c r="G1370" s="135" t="s">
        <v>3694</v>
      </c>
      <c r="H1370" s="135" t="s">
        <v>2226</v>
      </c>
      <c r="I1370" s="135">
        <v>1</v>
      </c>
      <c r="J1370" s="135" t="s">
        <v>105</v>
      </c>
      <c r="K1370" s="135" t="s">
        <v>4508</v>
      </c>
      <c r="L1370" s="135">
        <v>1</v>
      </c>
      <c r="W1370" s="135"/>
      <c r="X1370" s="135"/>
    </row>
    <row r="1371" spans="1:24" s="138" customFormat="1" x14ac:dyDescent="0.3">
      <c r="A1371" s="135" t="s">
        <v>132</v>
      </c>
      <c r="B1371" s="135" t="s">
        <v>3658</v>
      </c>
      <c r="C1371" s="135" t="s">
        <v>74</v>
      </c>
      <c r="D1371" s="135" t="s">
        <v>2836</v>
      </c>
      <c r="E1371" s="135"/>
      <c r="F1371" s="135" t="s">
        <v>2518</v>
      </c>
      <c r="G1371" s="135" t="s">
        <v>2519</v>
      </c>
      <c r="H1371" s="135" t="s">
        <v>114</v>
      </c>
      <c r="I1371" s="135">
        <v>1</v>
      </c>
      <c r="J1371" s="135" t="s">
        <v>105</v>
      </c>
      <c r="K1371" s="135" t="s">
        <v>4508</v>
      </c>
      <c r="L1371" s="135">
        <v>1</v>
      </c>
      <c r="W1371" s="135"/>
      <c r="X1371" s="135"/>
    </row>
    <row r="1372" spans="1:24" s="123" customFormat="1" x14ac:dyDescent="0.3">
      <c r="A1372" s="132" t="s">
        <v>132</v>
      </c>
      <c r="B1372" s="132" t="s">
        <v>3658</v>
      </c>
      <c r="C1372" s="132" t="s">
        <v>74</v>
      </c>
      <c r="D1372" s="132" t="s">
        <v>4074</v>
      </c>
      <c r="E1372" s="132"/>
      <c r="F1372" s="132" t="s">
        <v>4310</v>
      </c>
      <c r="G1372" s="132" t="s">
        <v>195</v>
      </c>
      <c r="H1372" s="132" t="s">
        <v>4311</v>
      </c>
      <c r="I1372" s="132">
        <v>1</v>
      </c>
      <c r="J1372" s="132" t="s">
        <v>121</v>
      </c>
      <c r="K1372" s="132" t="s">
        <v>4508</v>
      </c>
      <c r="L1372" s="132">
        <v>0</v>
      </c>
      <c r="W1372" s="132"/>
      <c r="X1372" s="132"/>
    </row>
    <row r="1373" spans="1:24" s="123" customFormat="1" x14ac:dyDescent="0.3">
      <c r="A1373" s="132" t="s">
        <v>132</v>
      </c>
      <c r="B1373" s="132" t="s">
        <v>3658</v>
      </c>
      <c r="C1373" s="132" t="s">
        <v>74</v>
      </c>
      <c r="D1373" s="132" t="s">
        <v>4336</v>
      </c>
      <c r="E1373" s="132"/>
      <c r="F1373" s="132" t="s">
        <v>4437</v>
      </c>
      <c r="G1373" s="132" t="s">
        <v>4438</v>
      </c>
      <c r="H1373" s="132" t="s">
        <v>4439</v>
      </c>
      <c r="I1373" s="132">
        <v>1</v>
      </c>
      <c r="J1373" s="132" t="s">
        <v>121</v>
      </c>
      <c r="K1373" s="132" t="s">
        <v>4508</v>
      </c>
      <c r="L1373" s="132">
        <v>0</v>
      </c>
      <c r="W1373" s="132"/>
      <c r="X1373" s="132"/>
    </row>
    <row r="1374" spans="1:24" x14ac:dyDescent="0.3">
      <c r="A1374" s="6" t="s">
        <v>132</v>
      </c>
      <c r="B1374" s="6" t="s">
        <v>3658</v>
      </c>
      <c r="C1374" s="6" t="s">
        <v>74</v>
      </c>
      <c r="D1374" s="6" t="s">
        <v>2861</v>
      </c>
      <c r="E1374" s="6"/>
      <c r="F1374" s="6" t="s">
        <v>2498</v>
      </c>
      <c r="G1374" s="6" t="s">
        <v>2499</v>
      </c>
      <c r="H1374" s="6" t="s">
        <v>2500</v>
      </c>
      <c r="I1374" s="6">
        <v>1</v>
      </c>
      <c r="J1374" s="6" t="s">
        <v>105</v>
      </c>
      <c r="K1374" s="6" t="s">
        <v>4509</v>
      </c>
      <c r="L1374" s="6">
        <v>1</v>
      </c>
      <c r="N1374"/>
      <c r="W1374" s="6"/>
      <c r="X1374" s="6"/>
    </row>
    <row r="1375" spans="1:24" x14ac:dyDescent="0.3">
      <c r="A1375" s="6" t="s">
        <v>132</v>
      </c>
      <c r="B1375" s="6" t="s">
        <v>3658</v>
      </c>
      <c r="C1375" s="6" t="s">
        <v>74</v>
      </c>
      <c r="D1375" s="6" t="s">
        <v>2836</v>
      </c>
      <c r="E1375" s="6"/>
      <c r="F1375" s="6" t="s">
        <v>2525</v>
      </c>
      <c r="G1375" s="6" t="s">
        <v>2526</v>
      </c>
      <c r="H1375" s="6" t="s">
        <v>2527</v>
      </c>
      <c r="I1375" s="6">
        <v>1</v>
      </c>
      <c r="J1375" s="6" t="s">
        <v>105</v>
      </c>
      <c r="K1375" s="6" t="s">
        <v>4510</v>
      </c>
      <c r="L1375" s="6">
        <v>1</v>
      </c>
      <c r="N1375"/>
      <c r="W1375" s="6"/>
    </row>
    <row r="1376" spans="1:24" s="123" customFormat="1" x14ac:dyDescent="0.3">
      <c r="A1376" s="132" t="s">
        <v>132</v>
      </c>
      <c r="B1376" s="132" t="s">
        <v>3658</v>
      </c>
      <c r="C1376" s="132" t="s">
        <v>74</v>
      </c>
      <c r="D1376" s="132" t="s">
        <v>3927</v>
      </c>
      <c r="E1376" s="132"/>
      <c r="F1376" s="132" t="s">
        <v>4014</v>
      </c>
      <c r="G1376" s="132" t="s">
        <v>4015</v>
      </c>
      <c r="H1376" s="132" t="s">
        <v>4016</v>
      </c>
      <c r="I1376" s="132">
        <v>1</v>
      </c>
      <c r="J1376" s="132" t="s">
        <v>121</v>
      </c>
      <c r="K1376" s="132" t="s">
        <v>4508</v>
      </c>
      <c r="L1376" s="132">
        <v>0</v>
      </c>
      <c r="W1376" s="132"/>
    </row>
    <row r="1377" spans="1:13" s="6" customFormat="1" x14ac:dyDescent="0.3">
      <c r="A1377" s="8" t="s">
        <v>2561</v>
      </c>
      <c r="B1377" s="61"/>
      <c r="C1377" s="8"/>
      <c r="D1377" s="8"/>
      <c r="F1377" s="8"/>
      <c r="G1377" s="8"/>
      <c r="H1377" s="8"/>
      <c r="I1377" s="29">
        <f>SUM(I1348:I1376)</f>
        <v>29</v>
      </c>
      <c r="J1377" s="8"/>
      <c r="K1377" s="8"/>
      <c r="L1377" s="29">
        <f>SUM(L1348:L1376)</f>
        <v>21</v>
      </c>
      <c r="M1377" s="62">
        <f>(L1377/I1377)</f>
        <v>0.72413793103448276</v>
      </c>
    </row>
    <row r="1378" spans="1:13" s="6" customFormat="1" x14ac:dyDescent="0.3">
      <c r="A1378" s="8" t="s">
        <v>2563</v>
      </c>
      <c r="B1378" s="61"/>
      <c r="C1378" s="8"/>
      <c r="D1378" s="8"/>
      <c r="F1378" s="8"/>
      <c r="G1378" s="8"/>
      <c r="H1378" s="8"/>
      <c r="I1378" s="29">
        <f>SUM(I1316+I1332+I1346+I1377)</f>
        <v>64</v>
      </c>
      <c r="J1378" s="8"/>
      <c r="K1378" s="8"/>
      <c r="L1378" s="29">
        <f>SUM(L1316+L1332+L1346+L1377)</f>
        <v>54</v>
      </c>
      <c r="M1378" s="62">
        <f>(L1378/I1378)</f>
        <v>0.84375</v>
      </c>
    </row>
    <row r="1379" spans="1:13" s="6" customFormat="1" x14ac:dyDescent="0.3">
      <c r="A1379" s="41" t="s">
        <v>2564</v>
      </c>
      <c r="B1379" s="63"/>
      <c r="C1379" s="41"/>
      <c r="D1379" s="41"/>
      <c r="F1379" s="41"/>
      <c r="G1379" s="41"/>
      <c r="H1379" s="41"/>
      <c r="I1379" s="52">
        <f>SUM(I1028+I1135+I1186+I1245+I1305+I1378)</f>
        <v>378</v>
      </c>
      <c r="J1379" s="41"/>
      <c r="K1379" s="41"/>
      <c r="L1379" s="52">
        <f>SUM(L1028+L1135+L1186+L1245+L1305+L1378)</f>
        <v>326</v>
      </c>
      <c r="M1379" s="53">
        <f>(L1379/I1379)</f>
        <v>0.86243386243386244</v>
      </c>
    </row>
    <row r="1380" spans="1:13" s="6" customFormat="1" x14ac:dyDescent="0.3">
      <c r="I1380" s="55"/>
      <c r="L1380" s="55"/>
    </row>
    <row r="1381" spans="1:13" s="6" customFormat="1" x14ac:dyDescent="0.3">
      <c r="A1381" s="64" t="s">
        <v>2565</v>
      </c>
      <c r="B1381" s="65"/>
      <c r="C1381" s="64"/>
      <c r="D1381" s="64"/>
      <c r="F1381" s="64"/>
      <c r="G1381" s="64"/>
      <c r="H1381" s="64"/>
      <c r="I1381" s="84">
        <f>SUM(I328+I938+I1379)</f>
        <v>1177</v>
      </c>
      <c r="J1381" s="64"/>
      <c r="K1381" s="64"/>
      <c r="L1381" s="84">
        <f>SUM(L328+L938+L1379)</f>
        <v>1009</v>
      </c>
      <c r="M1381" s="66">
        <f>(L1381/I1381)</f>
        <v>0.8572642310960068</v>
      </c>
    </row>
    <row r="1382" spans="1:13" s="6" customFormat="1" x14ac:dyDescent="0.3">
      <c r="J1382" s="55"/>
      <c r="K1382" s="55"/>
    </row>
    <row r="1383" spans="1:13" s="6" customFormat="1" x14ac:dyDescent="0.3">
      <c r="J1383" s="55"/>
      <c r="K1383" s="55"/>
    </row>
    <row r="1384" spans="1:13" s="6" customFormat="1" x14ac:dyDescent="0.3">
      <c r="J1384" s="55"/>
      <c r="K1384" s="55"/>
    </row>
    <row r="1385" spans="1:13" s="6" customFormat="1" x14ac:dyDescent="0.3">
      <c r="J1385" s="55"/>
      <c r="K1385" s="55"/>
    </row>
    <row r="1386" spans="1:13" s="6" customFormat="1" x14ac:dyDescent="0.3">
      <c r="J1386" s="55"/>
      <c r="K1386" s="55"/>
    </row>
    <row r="1387" spans="1:13" s="6" customFormat="1" x14ac:dyDescent="0.3"/>
    <row r="1388" spans="1:13" s="6" customFormat="1" x14ac:dyDescent="0.3"/>
    <row r="1389" spans="1:13" s="6" customFormat="1" x14ac:dyDescent="0.3"/>
    <row r="1390" spans="1:13" s="6" customFormat="1" x14ac:dyDescent="0.3"/>
    <row r="1391" spans="1:13" x14ac:dyDescent="0.3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</row>
    <row r="1392" spans="1:13" x14ac:dyDescent="0.3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</row>
    <row r="1393" spans="1:11" x14ac:dyDescent="0.3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</row>
    <row r="1394" spans="1:11" x14ac:dyDescent="0.3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</row>
    <row r="1395" spans="1:11" x14ac:dyDescent="0.3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</row>
    <row r="1396" spans="1:11" x14ac:dyDescent="0.3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</row>
    <row r="1397" spans="1:11" x14ac:dyDescent="0.3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</row>
    <row r="1398" spans="1:11" x14ac:dyDescent="0.3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</row>
    <row r="1399" spans="1:11" x14ac:dyDescent="0.3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</row>
    <row r="1400" spans="1:11" x14ac:dyDescent="0.3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</row>
    <row r="1401" spans="1:11" x14ac:dyDescent="0.3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</row>
    <row r="1402" spans="1:11" x14ac:dyDescent="0.3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</row>
    <row r="1403" spans="1:11" x14ac:dyDescent="0.3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</row>
    <row r="1404" spans="1:11" x14ac:dyDescent="0.3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</row>
    <row r="1405" spans="1:11" x14ac:dyDescent="0.3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</row>
    <row r="1406" spans="1:11" x14ac:dyDescent="0.3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</row>
    <row r="1407" spans="1:11" x14ac:dyDescent="0.3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</row>
    <row r="1408" spans="1:11" x14ac:dyDescent="0.3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</row>
    <row r="1409" spans="1:11" x14ac:dyDescent="0.3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</row>
    <row r="1410" spans="1:11" x14ac:dyDescent="0.3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</row>
    <row r="1411" spans="1:11" x14ac:dyDescent="0.3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</row>
    <row r="1412" spans="1:11" x14ac:dyDescent="0.3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</row>
    <row r="1413" spans="1:11" x14ac:dyDescent="0.3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</row>
    <row r="1414" spans="1:11" x14ac:dyDescent="0.3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</row>
    <row r="1415" spans="1:11" x14ac:dyDescent="0.3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</row>
    <row r="1416" spans="1:11" x14ac:dyDescent="0.3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</row>
    <row r="1417" spans="1:11" x14ac:dyDescent="0.3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</row>
    <row r="1418" spans="1:11" x14ac:dyDescent="0.3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</row>
    <row r="1419" spans="1:11" x14ac:dyDescent="0.3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</row>
    <row r="1420" spans="1:11" x14ac:dyDescent="0.3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</row>
    <row r="1421" spans="1:11" x14ac:dyDescent="0.3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</row>
    <row r="1422" spans="1:11" x14ac:dyDescent="0.3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</row>
    <row r="1423" spans="1:11" x14ac:dyDescent="0.3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</row>
    <row r="1424" spans="1:11" x14ac:dyDescent="0.3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</row>
    <row r="1425" spans="1:11" x14ac:dyDescent="0.3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</row>
    <row r="1426" spans="1:11" x14ac:dyDescent="0.3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</row>
    <row r="1427" spans="1:11" x14ac:dyDescent="0.3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</row>
    <row r="1428" spans="1:11" x14ac:dyDescent="0.3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</row>
    <row r="1429" spans="1:11" x14ac:dyDescent="0.3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</row>
    <row r="1430" spans="1:11" x14ac:dyDescent="0.3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</row>
    <row r="1431" spans="1:11" x14ac:dyDescent="0.3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</row>
    <row r="1432" spans="1:11" x14ac:dyDescent="0.3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</row>
    <row r="1433" spans="1:11" x14ac:dyDescent="0.3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</row>
    <row r="1434" spans="1:11" x14ac:dyDescent="0.3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</row>
    <row r="1435" spans="1:11" x14ac:dyDescent="0.3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</row>
    <row r="1436" spans="1:11" x14ac:dyDescent="0.3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</row>
    <row r="1437" spans="1:11" x14ac:dyDescent="0.3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</row>
    <row r="1438" spans="1:11" x14ac:dyDescent="0.3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</row>
    <row r="1439" spans="1:11" x14ac:dyDescent="0.3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</row>
    <row r="1440" spans="1:11" x14ac:dyDescent="0.3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</row>
    <row r="1441" spans="1:11" x14ac:dyDescent="0.3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</row>
    <row r="1442" spans="1:11" x14ac:dyDescent="0.3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</row>
    <row r="1443" spans="1:11" x14ac:dyDescent="0.3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6"/>
    </row>
    <row r="1444" spans="1:11" x14ac:dyDescent="0.3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</row>
    <row r="1445" spans="1:11" x14ac:dyDescent="0.3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</row>
    <row r="1446" spans="1:11" x14ac:dyDescent="0.3">
      <c r="A1446" s="6"/>
      <c r="B1446" s="6"/>
      <c r="C1446" s="6"/>
      <c r="D1446" s="6"/>
      <c r="E1446" s="6"/>
      <c r="F1446" s="6"/>
      <c r="G1446" s="6"/>
      <c r="H1446" s="6"/>
      <c r="I1446" s="6"/>
      <c r="J1446" s="6"/>
      <c r="K1446" s="6"/>
    </row>
    <row r="1447" spans="1:11" x14ac:dyDescent="0.3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</row>
    <row r="1448" spans="1:11" x14ac:dyDescent="0.3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</row>
    <row r="1449" spans="1:11" x14ac:dyDescent="0.3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</row>
    <row r="1450" spans="1:11" x14ac:dyDescent="0.3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</row>
    <row r="1451" spans="1:11" x14ac:dyDescent="0.3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</row>
    <row r="1452" spans="1:11" x14ac:dyDescent="0.3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6"/>
    </row>
    <row r="1453" spans="1:11" x14ac:dyDescent="0.3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</row>
    <row r="1454" spans="1:11" x14ac:dyDescent="0.3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6"/>
    </row>
    <row r="1455" spans="1:11" x14ac:dyDescent="0.3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6"/>
    </row>
    <row r="1456" spans="1:11" x14ac:dyDescent="0.3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</row>
    <row r="1457" spans="1:11" x14ac:dyDescent="0.3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6"/>
    </row>
    <row r="1458" spans="1:11" x14ac:dyDescent="0.3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6"/>
    </row>
    <row r="1459" spans="1:11" x14ac:dyDescent="0.3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</row>
    <row r="1460" spans="1:11" x14ac:dyDescent="0.3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6"/>
    </row>
    <row r="1461" spans="1:11" x14ac:dyDescent="0.3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6"/>
    </row>
    <row r="1462" spans="1:11" x14ac:dyDescent="0.3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</row>
    <row r="1463" spans="1:11" x14ac:dyDescent="0.3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6"/>
    </row>
    <row r="1464" spans="1:11" x14ac:dyDescent="0.3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6"/>
    </row>
    <row r="1465" spans="1:11" x14ac:dyDescent="0.3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</row>
    <row r="1466" spans="1:11" x14ac:dyDescent="0.3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6"/>
    </row>
    <row r="1467" spans="1:11" x14ac:dyDescent="0.3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</row>
    <row r="1468" spans="1:11" x14ac:dyDescent="0.3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</row>
    <row r="1469" spans="1:11" x14ac:dyDescent="0.3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6"/>
    </row>
    <row r="1470" spans="1:11" x14ac:dyDescent="0.3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6"/>
    </row>
    <row r="1471" spans="1:11" x14ac:dyDescent="0.3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</row>
    <row r="1472" spans="1:11" x14ac:dyDescent="0.3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6"/>
    </row>
    <row r="1473" spans="1:11" x14ac:dyDescent="0.3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6"/>
    </row>
    <row r="1474" spans="1:11" x14ac:dyDescent="0.3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</row>
    <row r="1475" spans="1:11" x14ac:dyDescent="0.3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</row>
    <row r="1476" spans="1:11" x14ac:dyDescent="0.3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6"/>
    </row>
    <row r="1477" spans="1:11" x14ac:dyDescent="0.3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</row>
    <row r="1478" spans="1:11" x14ac:dyDescent="0.3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6"/>
    </row>
    <row r="1479" spans="1:11" x14ac:dyDescent="0.3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6"/>
    </row>
    <row r="1480" spans="1:11" x14ac:dyDescent="0.3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</row>
    <row r="1481" spans="1:11" x14ac:dyDescent="0.3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6"/>
    </row>
    <row r="1482" spans="1:11" x14ac:dyDescent="0.3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6"/>
    </row>
    <row r="1483" spans="1:11" x14ac:dyDescent="0.3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</row>
    <row r="1484" spans="1:11" x14ac:dyDescent="0.3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6"/>
    </row>
    <row r="1485" spans="1:11" x14ac:dyDescent="0.3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</row>
    <row r="1486" spans="1:11" x14ac:dyDescent="0.3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</row>
    <row r="1487" spans="1:11" x14ac:dyDescent="0.3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6"/>
    </row>
    <row r="1488" spans="1:11" x14ac:dyDescent="0.3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6"/>
    </row>
    <row r="1489" spans="1:11" x14ac:dyDescent="0.3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</row>
    <row r="1490" spans="1:11" x14ac:dyDescent="0.3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</row>
    <row r="1491" spans="1:11" x14ac:dyDescent="0.3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6"/>
    </row>
    <row r="1492" spans="1:11" x14ac:dyDescent="0.3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</row>
    <row r="1493" spans="1:11" x14ac:dyDescent="0.3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</row>
    <row r="1494" spans="1:11" x14ac:dyDescent="0.3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6"/>
    </row>
    <row r="1495" spans="1:11" x14ac:dyDescent="0.3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</row>
    <row r="1496" spans="1:11" x14ac:dyDescent="0.3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6"/>
    </row>
    <row r="1497" spans="1:11" x14ac:dyDescent="0.3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</row>
    <row r="1498" spans="1:11" x14ac:dyDescent="0.3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</row>
    <row r="1499" spans="1:11" x14ac:dyDescent="0.3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6"/>
    </row>
    <row r="1500" spans="1:11" x14ac:dyDescent="0.3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</row>
    <row r="1501" spans="1:11" x14ac:dyDescent="0.3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</row>
    <row r="1502" spans="1:11" x14ac:dyDescent="0.3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</row>
    <row r="1503" spans="1:11" x14ac:dyDescent="0.3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6"/>
    </row>
    <row r="1504" spans="1:11" x14ac:dyDescent="0.3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</row>
    <row r="1505" spans="1:11" x14ac:dyDescent="0.3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6"/>
    </row>
    <row r="1506" spans="1:11" x14ac:dyDescent="0.3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6"/>
    </row>
    <row r="1507" spans="1:11" x14ac:dyDescent="0.3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</row>
    <row r="1508" spans="1:11" x14ac:dyDescent="0.3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6"/>
    </row>
    <row r="1509" spans="1:11" x14ac:dyDescent="0.3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6"/>
    </row>
    <row r="1510" spans="1:11" x14ac:dyDescent="0.3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</row>
    <row r="1511" spans="1:11" x14ac:dyDescent="0.3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6"/>
    </row>
    <row r="1512" spans="1:11" x14ac:dyDescent="0.3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6"/>
    </row>
    <row r="1513" spans="1:11" x14ac:dyDescent="0.3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</row>
    <row r="1514" spans="1:11" x14ac:dyDescent="0.3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6"/>
    </row>
    <row r="1515" spans="1:11" x14ac:dyDescent="0.3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6"/>
    </row>
    <row r="1516" spans="1:11" x14ac:dyDescent="0.3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</row>
    <row r="1517" spans="1:11" x14ac:dyDescent="0.3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6"/>
    </row>
    <row r="1518" spans="1:11" x14ac:dyDescent="0.3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6"/>
    </row>
    <row r="1519" spans="1:11" x14ac:dyDescent="0.3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</row>
    <row r="1520" spans="1:11" x14ac:dyDescent="0.3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6"/>
    </row>
    <row r="1521" spans="1:11" x14ac:dyDescent="0.3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6"/>
    </row>
    <row r="1522" spans="1:11" x14ac:dyDescent="0.3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</row>
    <row r="1523" spans="1:11" x14ac:dyDescent="0.3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6"/>
    </row>
    <row r="1524" spans="1:11" x14ac:dyDescent="0.3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6"/>
    </row>
    <row r="1525" spans="1:11" x14ac:dyDescent="0.3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</row>
    <row r="1526" spans="1:11" x14ac:dyDescent="0.3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6"/>
    </row>
    <row r="1527" spans="1:11" x14ac:dyDescent="0.3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</row>
    <row r="1528" spans="1:11" x14ac:dyDescent="0.3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</row>
    <row r="1529" spans="1:11" x14ac:dyDescent="0.3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6"/>
    </row>
    <row r="1530" spans="1:11" x14ac:dyDescent="0.3">
      <c r="A1530" s="6"/>
      <c r="B1530" s="6"/>
      <c r="C1530" s="6"/>
      <c r="D1530" s="6"/>
      <c r="E1530" s="6"/>
      <c r="F1530" s="6"/>
      <c r="G1530" s="6"/>
      <c r="H1530" s="6"/>
      <c r="I1530" s="6"/>
      <c r="J1530" s="6"/>
      <c r="K1530" s="6"/>
    </row>
    <row r="1531" spans="1:11" x14ac:dyDescent="0.3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</row>
    <row r="1532" spans="1:11" x14ac:dyDescent="0.3">
      <c r="A1532" s="6"/>
      <c r="B1532" s="6"/>
      <c r="C1532" s="6"/>
      <c r="D1532" s="6"/>
      <c r="E1532" s="6"/>
      <c r="F1532" s="6"/>
      <c r="G1532" s="6"/>
      <c r="H1532" s="6"/>
      <c r="I1532" s="6"/>
      <c r="J1532" s="6"/>
      <c r="K1532" s="6"/>
    </row>
    <row r="1533" spans="1:11" x14ac:dyDescent="0.3">
      <c r="A1533" s="6"/>
      <c r="B1533" s="6"/>
      <c r="C1533" s="6"/>
      <c r="D1533" s="6"/>
      <c r="E1533" s="6"/>
      <c r="F1533" s="6"/>
      <c r="G1533" s="6"/>
      <c r="H1533" s="6"/>
      <c r="I1533" s="6"/>
      <c r="J1533" s="6"/>
      <c r="K1533" s="6"/>
    </row>
    <row r="1534" spans="1:11" x14ac:dyDescent="0.3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</row>
    <row r="1535" spans="1:11" x14ac:dyDescent="0.3">
      <c r="A1535" s="6"/>
      <c r="B1535" s="6"/>
      <c r="C1535" s="6"/>
      <c r="D1535" s="6"/>
      <c r="E1535" s="6"/>
      <c r="F1535" s="6"/>
      <c r="G1535" s="6"/>
      <c r="H1535" s="6"/>
      <c r="I1535" s="6"/>
      <c r="J1535" s="6"/>
      <c r="K1535" s="6"/>
    </row>
    <row r="1536" spans="1:11" x14ac:dyDescent="0.3">
      <c r="A1536" s="6"/>
      <c r="B1536" s="6"/>
      <c r="C1536" s="6"/>
      <c r="D1536" s="6"/>
      <c r="E1536" s="6"/>
      <c r="F1536" s="6"/>
      <c r="G1536" s="6"/>
      <c r="H1536" s="6"/>
      <c r="I1536" s="6"/>
      <c r="J1536" s="6"/>
      <c r="K1536" s="6"/>
    </row>
    <row r="1537" spans="1:11" x14ac:dyDescent="0.3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</row>
    <row r="1538" spans="1:11" x14ac:dyDescent="0.3">
      <c r="A1538" s="6"/>
      <c r="B1538" s="6"/>
      <c r="C1538" s="6"/>
      <c r="D1538" s="6"/>
      <c r="E1538" s="6"/>
      <c r="F1538" s="6"/>
      <c r="G1538" s="6"/>
      <c r="H1538" s="6"/>
      <c r="I1538" s="6"/>
      <c r="J1538" s="6"/>
      <c r="K1538" s="6"/>
    </row>
    <row r="1539" spans="1:11" x14ac:dyDescent="0.3">
      <c r="A1539" s="6"/>
      <c r="B1539" s="6"/>
      <c r="C1539" s="6"/>
      <c r="D1539" s="6"/>
      <c r="E1539" s="6"/>
      <c r="F1539" s="6"/>
      <c r="G1539" s="6"/>
      <c r="H1539" s="6"/>
      <c r="I1539" s="6"/>
      <c r="J1539" s="6"/>
      <c r="K1539" s="6"/>
    </row>
    <row r="1540" spans="1:11" x14ac:dyDescent="0.3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</row>
    <row r="1541" spans="1:11" x14ac:dyDescent="0.3">
      <c r="A1541" s="6"/>
      <c r="B1541" s="6"/>
      <c r="C1541" s="6"/>
      <c r="D1541" s="6"/>
      <c r="E1541" s="6"/>
      <c r="F1541" s="6"/>
      <c r="G1541" s="6"/>
      <c r="H1541" s="6"/>
      <c r="I1541" s="6"/>
      <c r="J1541" s="6"/>
      <c r="K1541" s="6"/>
    </row>
    <row r="1542" spans="1:11" x14ac:dyDescent="0.3">
      <c r="A1542" s="6"/>
      <c r="B1542" s="6"/>
      <c r="C1542" s="6"/>
      <c r="D1542" s="6"/>
      <c r="E1542" s="6"/>
      <c r="F1542" s="6"/>
      <c r="G1542" s="6"/>
      <c r="H1542" s="6"/>
      <c r="I1542" s="6"/>
      <c r="J1542" s="6"/>
      <c r="K1542" s="6"/>
    </row>
    <row r="1543" spans="1:11" x14ac:dyDescent="0.3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</row>
    <row r="1544" spans="1:11" x14ac:dyDescent="0.3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6"/>
    </row>
    <row r="1545" spans="1:11" x14ac:dyDescent="0.3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</row>
    <row r="1546" spans="1:11" x14ac:dyDescent="0.3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</row>
    <row r="1547" spans="1:11" x14ac:dyDescent="0.3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6"/>
    </row>
    <row r="1548" spans="1:11" x14ac:dyDescent="0.3">
      <c r="A1548" s="6"/>
      <c r="B1548" s="6"/>
      <c r="C1548" s="6"/>
      <c r="D1548" s="6"/>
      <c r="E1548" s="6"/>
      <c r="F1548" s="6"/>
      <c r="G1548" s="6"/>
      <c r="H1548" s="6"/>
      <c r="I1548" s="6"/>
      <c r="J1548" s="6"/>
      <c r="K1548" s="6"/>
    </row>
    <row r="1549" spans="1:11" x14ac:dyDescent="0.3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</row>
    <row r="1550" spans="1:11" x14ac:dyDescent="0.3">
      <c r="A1550" s="6"/>
      <c r="B1550" s="6"/>
      <c r="C1550" s="6"/>
      <c r="D1550" s="6"/>
      <c r="E1550" s="6"/>
      <c r="F1550" s="6"/>
      <c r="G1550" s="6"/>
      <c r="H1550" s="6"/>
      <c r="I1550" s="6"/>
      <c r="J1550" s="6"/>
      <c r="K1550" s="6"/>
    </row>
    <row r="1551" spans="1:11" x14ac:dyDescent="0.3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6"/>
    </row>
    <row r="1552" spans="1:11" x14ac:dyDescent="0.3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</row>
    <row r="1553" spans="1:11" x14ac:dyDescent="0.3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6"/>
    </row>
    <row r="1554" spans="1:11" x14ac:dyDescent="0.3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6"/>
    </row>
    <row r="1555" spans="1:11" x14ac:dyDescent="0.3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</row>
    <row r="1556" spans="1:11" x14ac:dyDescent="0.3">
      <c r="A1556" s="6"/>
      <c r="B1556" s="6"/>
      <c r="C1556" s="6"/>
      <c r="D1556" s="6"/>
      <c r="E1556" s="6"/>
      <c r="F1556" s="6"/>
      <c r="G1556" s="6"/>
      <c r="H1556" s="6"/>
      <c r="I1556" s="6"/>
      <c r="J1556" s="6"/>
      <c r="K1556" s="6"/>
    </row>
    <row r="1557" spans="1:11" x14ac:dyDescent="0.3">
      <c r="A1557" s="6"/>
      <c r="B1557" s="6"/>
      <c r="C1557" s="6"/>
      <c r="D1557" s="6"/>
      <c r="E1557" s="6"/>
      <c r="F1557" s="6"/>
      <c r="G1557" s="6"/>
      <c r="H1557" s="6"/>
      <c r="I1557" s="6"/>
      <c r="J1557" s="6"/>
      <c r="K1557" s="6"/>
    </row>
    <row r="1558" spans="1:11" x14ac:dyDescent="0.3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</row>
    <row r="1559" spans="1:11" x14ac:dyDescent="0.3">
      <c r="A1559" s="6"/>
      <c r="B1559" s="6"/>
      <c r="C1559" s="6"/>
      <c r="D1559" s="6"/>
      <c r="E1559" s="6"/>
      <c r="F1559" s="6"/>
      <c r="G1559" s="6"/>
      <c r="H1559" s="6"/>
      <c r="I1559" s="6"/>
      <c r="J1559" s="6"/>
      <c r="K1559" s="6"/>
    </row>
    <row r="1560" spans="1:11" x14ac:dyDescent="0.3">
      <c r="A1560" s="6"/>
      <c r="B1560" s="6"/>
      <c r="C1560" s="6"/>
      <c r="D1560" s="6"/>
      <c r="E1560" s="6"/>
      <c r="F1560" s="6"/>
      <c r="G1560" s="6"/>
      <c r="H1560" s="6"/>
      <c r="I1560" s="6"/>
      <c r="J1560" s="6"/>
      <c r="K1560" s="6"/>
    </row>
    <row r="1561" spans="1:11" x14ac:dyDescent="0.3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</row>
    <row r="1562" spans="1:11" x14ac:dyDescent="0.3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6"/>
    </row>
    <row r="1563" spans="1:11" x14ac:dyDescent="0.3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6"/>
    </row>
    <row r="1564" spans="1:11" x14ac:dyDescent="0.3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</row>
    <row r="1565" spans="1:11" x14ac:dyDescent="0.3">
      <c r="A1565" s="6"/>
      <c r="B1565" s="6"/>
      <c r="C1565" s="6"/>
      <c r="D1565" s="6"/>
      <c r="E1565" s="6"/>
      <c r="F1565" s="6"/>
      <c r="G1565" s="6"/>
      <c r="H1565" s="6"/>
      <c r="I1565" s="6"/>
      <c r="J1565" s="6"/>
      <c r="K1565" s="6"/>
    </row>
    <row r="1566" spans="1:11" x14ac:dyDescent="0.3">
      <c r="A1566" s="6"/>
      <c r="B1566" s="6"/>
      <c r="C1566" s="6"/>
      <c r="D1566" s="6"/>
      <c r="E1566" s="6"/>
      <c r="F1566" s="6"/>
      <c r="G1566" s="6"/>
      <c r="H1566" s="6"/>
      <c r="I1566" s="6"/>
      <c r="J1566" s="6"/>
      <c r="K1566" s="6"/>
    </row>
    <row r="1567" spans="1:11" x14ac:dyDescent="0.3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</row>
    <row r="1568" spans="1:11" x14ac:dyDescent="0.3">
      <c r="A1568" s="6"/>
      <c r="B1568" s="6"/>
      <c r="C1568" s="6"/>
      <c r="D1568" s="6"/>
      <c r="E1568" s="6"/>
      <c r="F1568" s="6"/>
      <c r="G1568" s="6"/>
      <c r="H1568" s="6"/>
      <c r="I1568" s="6"/>
      <c r="J1568" s="6"/>
      <c r="K1568" s="6"/>
    </row>
    <row r="1569" spans="1:11" x14ac:dyDescent="0.3">
      <c r="A1569" s="6"/>
      <c r="B1569" s="6"/>
      <c r="C1569" s="6"/>
      <c r="D1569" s="6"/>
      <c r="E1569" s="6"/>
      <c r="F1569" s="6"/>
      <c r="G1569" s="6"/>
      <c r="H1569" s="6"/>
      <c r="I1569" s="6"/>
      <c r="J1569" s="6"/>
      <c r="K1569" s="6"/>
    </row>
    <row r="1570" spans="1:11" x14ac:dyDescent="0.3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</row>
    <row r="1571" spans="1:11" x14ac:dyDescent="0.3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6"/>
    </row>
    <row r="1572" spans="1:11" x14ac:dyDescent="0.3">
      <c r="A1572" s="6"/>
      <c r="B1572" s="6"/>
      <c r="C1572" s="6"/>
      <c r="D1572" s="6"/>
      <c r="E1572" s="6"/>
      <c r="F1572" s="6"/>
      <c r="G1572" s="6"/>
      <c r="H1572" s="6"/>
      <c r="I1572" s="6"/>
      <c r="J1572" s="6"/>
      <c r="K1572" s="6"/>
    </row>
    <row r="1573" spans="1:11" x14ac:dyDescent="0.3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</row>
    <row r="1574" spans="1:11" x14ac:dyDescent="0.3">
      <c r="A1574" s="6"/>
      <c r="B1574" s="6"/>
      <c r="C1574" s="6"/>
      <c r="D1574" s="6"/>
      <c r="E1574" s="6"/>
      <c r="F1574" s="6"/>
      <c r="G1574" s="6"/>
      <c r="H1574" s="6"/>
      <c r="I1574" s="6"/>
      <c r="J1574" s="6"/>
      <c r="K1574" s="6"/>
    </row>
    <row r="1575" spans="1:11" x14ac:dyDescent="0.3">
      <c r="A1575" s="6"/>
      <c r="B1575" s="6"/>
      <c r="C1575" s="6"/>
      <c r="D1575" s="6"/>
      <c r="E1575" s="6"/>
      <c r="F1575" s="6"/>
      <c r="G1575" s="6"/>
      <c r="H1575" s="6"/>
      <c r="I1575" s="6"/>
      <c r="J1575" s="6"/>
      <c r="K1575" s="6"/>
    </row>
    <row r="1576" spans="1:11" x14ac:dyDescent="0.3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</row>
    <row r="1577" spans="1:11" x14ac:dyDescent="0.3">
      <c r="A1577" s="6"/>
      <c r="B1577" s="6"/>
      <c r="C1577" s="6"/>
      <c r="D1577" s="6"/>
      <c r="E1577" s="6"/>
      <c r="F1577" s="6"/>
      <c r="G1577" s="6"/>
      <c r="H1577" s="6"/>
      <c r="I1577" s="6"/>
      <c r="J1577" s="6"/>
      <c r="K1577" s="6"/>
    </row>
    <row r="1578" spans="1:11" x14ac:dyDescent="0.3">
      <c r="A1578" s="6"/>
      <c r="B1578" s="6"/>
      <c r="C1578" s="6"/>
      <c r="D1578" s="6"/>
      <c r="E1578" s="6"/>
      <c r="F1578" s="6"/>
      <c r="G1578" s="6"/>
      <c r="H1578" s="6"/>
      <c r="I1578" s="6"/>
      <c r="J1578" s="6"/>
      <c r="K1578" s="6"/>
    </row>
    <row r="1579" spans="1:11" x14ac:dyDescent="0.3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</row>
    <row r="1580" spans="1:11" x14ac:dyDescent="0.3">
      <c r="A1580" s="6"/>
      <c r="B1580" s="6"/>
      <c r="C1580" s="6"/>
      <c r="D1580" s="6"/>
      <c r="E1580" s="6"/>
      <c r="F1580" s="6"/>
      <c r="G1580" s="6"/>
      <c r="H1580" s="6"/>
      <c r="I1580" s="6"/>
      <c r="J1580" s="6"/>
      <c r="K1580" s="6"/>
    </row>
    <row r="1581" spans="1:11" x14ac:dyDescent="0.3">
      <c r="A1581" s="6"/>
      <c r="B1581" s="6"/>
      <c r="C1581" s="6"/>
      <c r="D1581" s="6"/>
      <c r="E1581" s="6"/>
      <c r="F1581" s="6"/>
      <c r="G1581" s="6"/>
      <c r="H1581" s="6"/>
      <c r="I1581" s="6"/>
      <c r="J1581" s="6"/>
      <c r="K1581" s="6"/>
    </row>
    <row r="1582" spans="1:11" x14ac:dyDescent="0.3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</row>
    <row r="1583" spans="1:11" x14ac:dyDescent="0.3">
      <c r="A1583" s="6"/>
      <c r="B1583" s="6"/>
      <c r="C1583" s="6"/>
      <c r="D1583" s="6"/>
      <c r="E1583" s="6"/>
      <c r="F1583" s="6"/>
      <c r="G1583" s="6"/>
      <c r="H1583" s="6"/>
      <c r="I1583" s="6"/>
      <c r="J1583" s="6"/>
      <c r="K1583" s="6"/>
    </row>
    <row r="1584" spans="1:11" x14ac:dyDescent="0.3">
      <c r="A1584" s="6"/>
      <c r="B1584" s="6"/>
      <c r="C1584" s="6"/>
      <c r="D1584" s="6"/>
      <c r="E1584" s="6"/>
      <c r="F1584" s="6"/>
      <c r="G1584" s="6"/>
      <c r="H1584" s="6"/>
      <c r="I1584" s="6"/>
      <c r="J1584" s="6"/>
      <c r="K1584" s="6"/>
    </row>
    <row r="1585" spans="1:11" x14ac:dyDescent="0.3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</row>
    <row r="1586" spans="1:11" x14ac:dyDescent="0.3">
      <c r="A1586" s="6"/>
      <c r="B1586" s="6"/>
      <c r="C1586" s="6"/>
      <c r="D1586" s="6"/>
      <c r="E1586" s="6"/>
      <c r="F1586" s="6"/>
      <c r="G1586" s="6"/>
      <c r="H1586" s="6"/>
      <c r="I1586" s="6"/>
      <c r="J1586" s="6"/>
      <c r="K1586" s="6"/>
    </row>
    <row r="1587" spans="1:11" x14ac:dyDescent="0.3">
      <c r="A1587" s="6"/>
      <c r="B1587" s="6"/>
      <c r="C1587" s="6"/>
      <c r="D1587" s="6"/>
      <c r="E1587" s="6"/>
      <c r="F1587" s="6"/>
      <c r="G1587" s="6"/>
      <c r="H1587" s="6"/>
      <c r="I1587" s="6"/>
      <c r="J1587" s="6"/>
      <c r="K1587" s="6"/>
    </row>
    <row r="1588" spans="1:11" x14ac:dyDescent="0.3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</row>
    <row r="1589" spans="1:11" x14ac:dyDescent="0.3">
      <c r="A1589" s="6"/>
      <c r="B1589" s="6"/>
      <c r="C1589" s="6"/>
      <c r="D1589" s="6"/>
      <c r="E1589" s="6"/>
      <c r="F1589" s="6"/>
      <c r="G1589" s="6"/>
      <c r="H1589" s="6"/>
      <c r="I1589" s="6"/>
      <c r="J1589" s="6"/>
      <c r="K1589" s="6"/>
    </row>
    <row r="1590" spans="1:11" x14ac:dyDescent="0.3">
      <c r="A1590" s="6"/>
      <c r="B1590" s="6"/>
      <c r="C1590" s="6"/>
      <c r="D1590" s="6"/>
      <c r="E1590" s="6"/>
      <c r="F1590" s="6"/>
      <c r="G1590" s="6"/>
      <c r="H1590" s="6"/>
      <c r="I1590" s="6"/>
      <c r="J1590" s="6"/>
      <c r="K1590" s="6"/>
    </row>
    <row r="1591" spans="1:11" x14ac:dyDescent="0.3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</row>
    <row r="1592" spans="1:11" x14ac:dyDescent="0.3">
      <c r="A1592" s="6"/>
      <c r="B1592" s="6"/>
      <c r="C1592" s="6"/>
      <c r="D1592" s="6"/>
      <c r="E1592" s="6"/>
      <c r="F1592" s="6"/>
      <c r="G1592" s="6"/>
      <c r="H1592" s="6"/>
      <c r="I1592" s="6"/>
      <c r="J1592" s="6"/>
      <c r="K1592" s="6"/>
    </row>
    <row r="1593" spans="1:11" x14ac:dyDescent="0.3">
      <c r="A1593" s="6"/>
      <c r="B1593" s="6"/>
      <c r="C1593" s="6"/>
      <c r="D1593" s="6"/>
      <c r="E1593" s="6"/>
      <c r="F1593" s="6"/>
      <c r="G1593" s="6"/>
      <c r="H1593" s="6"/>
      <c r="I1593" s="6"/>
      <c r="J1593" s="6"/>
      <c r="K1593" s="6"/>
    </row>
    <row r="1594" spans="1:11" x14ac:dyDescent="0.3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</row>
    <row r="1595" spans="1:11" x14ac:dyDescent="0.3">
      <c r="A1595" s="6"/>
      <c r="B1595" s="6"/>
      <c r="C1595" s="6"/>
      <c r="D1595" s="6"/>
      <c r="E1595" s="6"/>
      <c r="F1595" s="6"/>
      <c r="G1595" s="6"/>
      <c r="H1595" s="6"/>
      <c r="I1595" s="6"/>
      <c r="J1595" s="6"/>
      <c r="K1595" s="6"/>
    </row>
    <row r="1596" spans="1:11" x14ac:dyDescent="0.3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</row>
    <row r="1597" spans="1:11" x14ac:dyDescent="0.3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</row>
    <row r="1598" spans="1:11" x14ac:dyDescent="0.3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6"/>
    </row>
    <row r="1599" spans="1:11" x14ac:dyDescent="0.3">
      <c r="A1599" s="6"/>
      <c r="B1599" s="6"/>
      <c r="C1599" s="6"/>
      <c r="D1599" s="6"/>
      <c r="E1599" s="6"/>
      <c r="F1599" s="6"/>
      <c r="G1599" s="6"/>
      <c r="H1599" s="6"/>
      <c r="I1599" s="6"/>
      <c r="J1599" s="6"/>
      <c r="K1599" s="6"/>
    </row>
    <row r="1600" spans="1:11" x14ac:dyDescent="0.3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</row>
    <row r="1601" spans="1:11" x14ac:dyDescent="0.3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6"/>
    </row>
    <row r="1602" spans="1:11" x14ac:dyDescent="0.3">
      <c r="A1602" s="6"/>
      <c r="B1602" s="6"/>
      <c r="C1602" s="6"/>
      <c r="D1602" s="6"/>
      <c r="E1602" s="6"/>
      <c r="F1602" s="6"/>
      <c r="G1602" s="6"/>
      <c r="H1602" s="6"/>
      <c r="I1602" s="6"/>
      <c r="J1602" s="6"/>
      <c r="K1602" s="6"/>
    </row>
    <row r="1603" spans="1:11" x14ac:dyDescent="0.3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</row>
    <row r="1604" spans="1:11" x14ac:dyDescent="0.3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6"/>
    </row>
    <row r="1605" spans="1:11" x14ac:dyDescent="0.3">
      <c r="A1605" s="6"/>
      <c r="B1605" s="6"/>
      <c r="C1605" s="6"/>
      <c r="D1605" s="6"/>
      <c r="E1605" s="6"/>
      <c r="F1605" s="6"/>
      <c r="G1605" s="6"/>
      <c r="H1605" s="6"/>
      <c r="I1605" s="6"/>
      <c r="J1605" s="6"/>
      <c r="K1605" s="6"/>
    </row>
    <row r="1606" spans="1:11" x14ac:dyDescent="0.3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</row>
    <row r="1607" spans="1:11" x14ac:dyDescent="0.3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6"/>
    </row>
    <row r="1608" spans="1:11" x14ac:dyDescent="0.3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6"/>
    </row>
    <row r="1609" spans="1:11" x14ac:dyDescent="0.3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</row>
    <row r="1610" spans="1:11" x14ac:dyDescent="0.3">
      <c r="A1610" s="6"/>
      <c r="B1610" s="6"/>
      <c r="C1610" s="6"/>
      <c r="D1610" s="6"/>
      <c r="E1610" s="6"/>
      <c r="F1610" s="6"/>
      <c r="G1610" s="6"/>
      <c r="H1610" s="6"/>
      <c r="I1610" s="6"/>
      <c r="J1610" s="6"/>
      <c r="K1610" s="6"/>
    </row>
    <row r="1611" spans="1:11" x14ac:dyDescent="0.3">
      <c r="A1611" s="6"/>
      <c r="B1611" s="6"/>
      <c r="C1611" s="6"/>
      <c r="D1611" s="6"/>
      <c r="E1611" s="6"/>
      <c r="F1611" s="6"/>
      <c r="G1611" s="6"/>
      <c r="H1611" s="6"/>
      <c r="I1611" s="6"/>
      <c r="J1611" s="6"/>
      <c r="K1611" s="6"/>
    </row>
    <row r="1612" spans="1:11" x14ac:dyDescent="0.3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</row>
    <row r="1613" spans="1:11" x14ac:dyDescent="0.3">
      <c r="A1613" s="6"/>
      <c r="B1613" s="6"/>
      <c r="C1613" s="6"/>
      <c r="D1613" s="6"/>
      <c r="E1613" s="6"/>
      <c r="F1613" s="6"/>
      <c r="G1613" s="6"/>
      <c r="H1613" s="6"/>
      <c r="I1613" s="6"/>
      <c r="J1613" s="6"/>
      <c r="K1613" s="6"/>
    </row>
    <row r="1614" spans="1:11" x14ac:dyDescent="0.3">
      <c r="A1614" s="6"/>
      <c r="B1614" s="6"/>
      <c r="C1614" s="6"/>
      <c r="D1614" s="6"/>
      <c r="E1614" s="6"/>
      <c r="F1614" s="6"/>
      <c r="G1614" s="6"/>
      <c r="H1614" s="6"/>
      <c r="I1614" s="6"/>
      <c r="J1614" s="6"/>
      <c r="K1614" s="6"/>
    </row>
    <row r="1615" spans="1:11" x14ac:dyDescent="0.3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</row>
    <row r="1616" spans="1:11" x14ac:dyDescent="0.3">
      <c r="A1616" s="6"/>
      <c r="B1616" s="6"/>
      <c r="C1616" s="6"/>
      <c r="D1616" s="6"/>
      <c r="E1616" s="6"/>
      <c r="F1616" s="6"/>
      <c r="G1616" s="6"/>
      <c r="H1616" s="6"/>
      <c r="I1616" s="6"/>
      <c r="J1616" s="6"/>
      <c r="K1616" s="6"/>
    </row>
    <row r="1617" spans="1:11" x14ac:dyDescent="0.3">
      <c r="A1617" s="6"/>
      <c r="B1617" s="6"/>
      <c r="C1617" s="6"/>
      <c r="D1617" s="6"/>
      <c r="E1617" s="6"/>
      <c r="F1617" s="6"/>
      <c r="G1617" s="6"/>
      <c r="H1617" s="6"/>
      <c r="I1617" s="6"/>
      <c r="J1617" s="6"/>
      <c r="K1617" s="6"/>
    </row>
    <row r="1618" spans="1:11" x14ac:dyDescent="0.3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</row>
    <row r="1619" spans="1:11" x14ac:dyDescent="0.3">
      <c r="A1619" s="6"/>
      <c r="B1619" s="6"/>
      <c r="C1619" s="6"/>
      <c r="D1619" s="6"/>
      <c r="E1619" s="6"/>
      <c r="F1619" s="6"/>
      <c r="G1619" s="6"/>
      <c r="H1619" s="6"/>
      <c r="I1619" s="6"/>
      <c r="J1619" s="6"/>
      <c r="K1619" s="6"/>
    </row>
    <row r="1620" spans="1:11" x14ac:dyDescent="0.3">
      <c r="A1620" s="6"/>
      <c r="B1620" s="6"/>
      <c r="C1620" s="6"/>
      <c r="D1620" s="6"/>
      <c r="E1620" s="6"/>
      <c r="F1620" s="6"/>
      <c r="G1620" s="6"/>
      <c r="H1620" s="6"/>
      <c r="I1620" s="6"/>
      <c r="J1620" s="6"/>
      <c r="K1620" s="6"/>
    </row>
    <row r="1621" spans="1:11" x14ac:dyDescent="0.3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</row>
    <row r="1622" spans="1:11" x14ac:dyDescent="0.3">
      <c r="A1622" s="6"/>
      <c r="B1622" s="6"/>
      <c r="C1622" s="6"/>
      <c r="D1622" s="6"/>
      <c r="E1622" s="6"/>
      <c r="F1622" s="6"/>
      <c r="G1622" s="6"/>
      <c r="H1622" s="6"/>
      <c r="I1622" s="6"/>
      <c r="J1622" s="6"/>
      <c r="K1622" s="6"/>
    </row>
    <row r="1623" spans="1:11" x14ac:dyDescent="0.3">
      <c r="A1623" s="6"/>
      <c r="B1623" s="6"/>
      <c r="C1623" s="6"/>
      <c r="D1623" s="6"/>
      <c r="E1623" s="6"/>
      <c r="F1623" s="6"/>
      <c r="G1623" s="6"/>
      <c r="H1623" s="6"/>
      <c r="I1623" s="6"/>
      <c r="J1623" s="6"/>
      <c r="K1623" s="6"/>
    </row>
    <row r="1624" spans="1:11" x14ac:dyDescent="0.3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</row>
    <row r="1625" spans="1:11" x14ac:dyDescent="0.3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6"/>
    </row>
    <row r="1626" spans="1:11" x14ac:dyDescent="0.3">
      <c r="A1626" s="6"/>
      <c r="B1626" s="6"/>
      <c r="C1626" s="6"/>
      <c r="D1626" s="6"/>
      <c r="E1626" s="6"/>
      <c r="F1626" s="6"/>
      <c r="G1626" s="6"/>
      <c r="H1626" s="6"/>
      <c r="I1626" s="6"/>
      <c r="J1626" s="6"/>
      <c r="K1626" s="6"/>
    </row>
    <row r="1627" spans="1:11" x14ac:dyDescent="0.3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</row>
    <row r="1628" spans="1:11" x14ac:dyDescent="0.3">
      <c r="A1628" s="6"/>
      <c r="B1628" s="6"/>
      <c r="C1628" s="6"/>
      <c r="D1628" s="6"/>
      <c r="E1628" s="6"/>
      <c r="F1628" s="6"/>
      <c r="G1628" s="6"/>
      <c r="H1628" s="6"/>
      <c r="I1628" s="6"/>
      <c r="J1628" s="6"/>
      <c r="K1628" s="6"/>
    </row>
    <row r="1629" spans="1:11" x14ac:dyDescent="0.3">
      <c r="A1629" s="6"/>
      <c r="B1629" s="6"/>
      <c r="C1629" s="6"/>
      <c r="D1629" s="6"/>
      <c r="E1629" s="6"/>
      <c r="F1629" s="6"/>
      <c r="G1629" s="6"/>
      <c r="H1629" s="6"/>
      <c r="I1629" s="6"/>
      <c r="J1629" s="6"/>
      <c r="K1629" s="6"/>
    </row>
    <row r="1630" spans="1:11" x14ac:dyDescent="0.3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</row>
    <row r="1631" spans="1:11" x14ac:dyDescent="0.3">
      <c r="A1631" s="6"/>
      <c r="B1631" s="6"/>
      <c r="C1631" s="6"/>
      <c r="D1631" s="6"/>
      <c r="E1631" s="6"/>
      <c r="F1631" s="6"/>
      <c r="G1631" s="6"/>
      <c r="H1631" s="6"/>
      <c r="I1631" s="6"/>
      <c r="J1631" s="6"/>
      <c r="K1631" s="6"/>
    </row>
    <row r="1632" spans="1:11" x14ac:dyDescent="0.3">
      <c r="A1632" s="6"/>
      <c r="B1632" s="6"/>
      <c r="C1632" s="6"/>
      <c r="D1632" s="6"/>
      <c r="E1632" s="6"/>
      <c r="F1632" s="6"/>
      <c r="G1632" s="6"/>
      <c r="H1632" s="6"/>
      <c r="I1632" s="6"/>
      <c r="J1632" s="6"/>
      <c r="K1632" s="6"/>
    </row>
    <row r="1633" spans="1:11" x14ac:dyDescent="0.3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</row>
    <row r="1634" spans="1:11" x14ac:dyDescent="0.3">
      <c r="A1634" s="6"/>
      <c r="B1634" s="6"/>
      <c r="C1634" s="6"/>
      <c r="D1634" s="6"/>
      <c r="E1634" s="6"/>
      <c r="F1634" s="6"/>
      <c r="G1634" s="6"/>
      <c r="H1634" s="6"/>
      <c r="I1634" s="6"/>
      <c r="J1634" s="6"/>
      <c r="K1634" s="6"/>
    </row>
    <row r="1635" spans="1:11" x14ac:dyDescent="0.3">
      <c r="A1635" s="6"/>
      <c r="B1635" s="6"/>
      <c r="C1635" s="6"/>
      <c r="D1635" s="6"/>
      <c r="E1635" s="6"/>
      <c r="F1635" s="6"/>
      <c r="G1635" s="6"/>
      <c r="H1635" s="6"/>
      <c r="I1635" s="6"/>
      <c r="J1635" s="6"/>
      <c r="K1635" s="6"/>
    </row>
    <row r="1636" spans="1:11" x14ac:dyDescent="0.3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</row>
    <row r="1637" spans="1:11" x14ac:dyDescent="0.3">
      <c r="A1637" s="6"/>
      <c r="B1637" s="6"/>
      <c r="C1637" s="6"/>
      <c r="D1637" s="6"/>
      <c r="E1637" s="6"/>
      <c r="F1637" s="6"/>
      <c r="G1637" s="6"/>
      <c r="H1637" s="6"/>
      <c r="I1637" s="6"/>
      <c r="J1637" s="6"/>
      <c r="K1637" s="6"/>
    </row>
    <row r="1638" spans="1:11" x14ac:dyDescent="0.3">
      <c r="A1638" s="6"/>
      <c r="B1638" s="6"/>
      <c r="C1638" s="6"/>
      <c r="D1638" s="6"/>
      <c r="E1638" s="6"/>
      <c r="F1638" s="6"/>
      <c r="G1638" s="6"/>
      <c r="H1638" s="6"/>
      <c r="I1638" s="6"/>
      <c r="J1638" s="6"/>
      <c r="K1638" s="6"/>
    </row>
    <row r="1639" spans="1:11" x14ac:dyDescent="0.3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</row>
    <row r="1640" spans="1:11" x14ac:dyDescent="0.3">
      <c r="A1640" s="6"/>
      <c r="B1640" s="6"/>
      <c r="C1640" s="6"/>
      <c r="D1640" s="6"/>
      <c r="E1640" s="6"/>
      <c r="F1640" s="6"/>
      <c r="G1640" s="6"/>
      <c r="H1640" s="6"/>
      <c r="I1640" s="6"/>
      <c r="J1640" s="6"/>
      <c r="K1640" s="6"/>
    </row>
    <row r="1641" spans="1:11" x14ac:dyDescent="0.3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6"/>
    </row>
    <row r="1642" spans="1:11" x14ac:dyDescent="0.3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</row>
    <row r="1643" spans="1:11" x14ac:dyDescent="0.3">
      <c r="A1643" s="6"/>
      <c r="B1643" s="6"/>
      <c r="C1643" s="6"/>
      <c r="D1643" s="6"/>
      <c r="E1643" s="6"/>
      <c r="F1643" s="6"/>
      <c r="G1643" s="6"/>
      <c r="H1643" s="6"/>
      <c r="I1643" s="6"/>
      <c r="J1643" s="6"/>
      <c r="K1643" s="6"/>
    </row>
    <row r="1644" spans="1:11" x14ac:dyDescent="0.3">
      <c r="A1644" s="6"/>
      <c r="B1644" s="6"/>
      <c r="C1644" s="6"/>
      <c r="D1644" s="6"/>
      <c r="E1644" s="6"/>
      <c r="F1644" s="6"/>
      <c r="G1644" s="6"/>
      <c r="H1644" s="6"/>
      <c r="I1644" s="6"/>
      <c r="J1644" s="6"/>
      <c r="K1644" s="6"/>
    </row>
    <row r="1645" spans="1:11" x14ac:dyDescent="0.3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</row>
    <row r="1646" spans="1:11" x14ac:dyDescent="0.3">
      <c r="A1646" s="6"/>
      <c r="B1646" s="6"/>
      <c r="C1646" s="6"/>
      <c r="D1646" s="6"/>
      <c r="E1646" s="6"/>
      <c r="F1646" s="6"/>
      <c r="G1646" s="6"/>
      <c r="H1646" s="6"/>
      <c r="I1646" s="6"/>
      <c r="J1646" s="6"/>
      <c r="K1646" s="6"/>
    </row>
    <row r="1647" spans="1:11" x14ac:dyDescent="0.3">
      <c r="A1647" s="6"/>
      <c r="B1647" s="6"/>
      <c r="C1647" s="6"/>
      <c r="D1647" s="6"/>
      <c r="E1647" s="6"/>
      <c r="F1647" s="6"/>
      <c r="G1647" s="6"/>
      <c r="H1647" s="6"/>
      <c r="I1647" s="6"/>
      <c r="J1647" s="6"/>
      <c r="K1647" s="6"/>
    </row>
    <row r="1648" spans="1:11" x14ac:dyDescent="0.3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</row>
    <row r="1649" spans="1:11" x14ac:dyDescent="0.3">
      <c r="A1649" s="6"/>
      <c r="B1649" s="6"/>
      <c r="C1649" s="6"/>
      <c r="D1649" s="6"/>
      <c r="E1649" s="6"/>
      <c r="F1649" s="6"/>
      <c r="G1649" s="6"/>
      <c r="H1649" s="6"/>
      <c r="I1649" s="6"/>
      <c r="J1649" s="6"/>
      <c r="K1649" s="6"/>
    </row>
    <row r="1650" spans="1:11" x14ac:dyDescent="0.3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6"/>
    </row>
    <row r="1651" spans="1:11" x14ac:dyDescent="0.3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</row>
    <row r="1652" spans="1:11" x14ac:dyDescent="0.3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6"/>
    </row>
    <row r="1653" spans="1:11" x14ac:dyDescent="0.3">
      <c r="A1653" s="6"/>
      <c r="B1653" s="6"/>
      <c r="C1653" s="6"/>
      <c r="D1653" s="6"/>
      <c r="E1653" s="6"/>
      <c r="F1653" s="6"/>
      <c r="G1653" s="6"/>
      <c r="H1653" s="6"/>
      <c r="I1653" s="6"/>
      <c r="J1653" s="6"/>
      <c r="K1653" s="6"/>
    </row>
    <row r="1654" spans="1:11" x14ac:dyDescent="0.3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</row>
    <row r="1655" spans="1:11" x14ac:dyDescent="0.3">
      <c r="A1655" s="6"/>
      <c r="B1655" s="6"/>
      <c r="C1655" s="6"/>
      <c r="D1655" s="6"/>
      <c r="E1655" s="6"/>
      <c r="F1655" s="6"/>
      <c r="G1655" s="6"/>
      <c r="H1655" s="6"/>
      <c r="I1655" s="6"/>
      <c r="J1655" s="6"/>
      <c r="K1655" s="6"/>
    </row>
    <row r="1656" spans="1:11" x14ac:dyDescent="0.3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6"/>
    </row>
    <row r="1657" spans="1:11" x14ac:dyDescent="0.3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</row>
    <row r="1658" spans="1:11" x14ac:dyDescent="0.3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6"/>
    </row>
    <row r="1659" spans="1:11" x14ac:dyDescent="0.3">
      <c r="A1659" s="6"/>
      <c r="B1659" s="6"/>
      <c r="C1659" s="6"/>
      <c r="D1659" s="6"/>
      <c r="E1659" s="6"/>
      <c r="F1659" s="6"/>
      <c r="G1659" s="6"/>
      <c r="H1659" s="6"/>
      <c r="I1659" s="6"/>
      <c r="J1659" s="6"/>
      <c r="K1659" s="6"/>
    </row>
    <row r="1660" spans="1:11" x14ac:dyDescent="0.3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</row>
    <row r="1661" spans="1:11" x14ac:dyDescent="0.3">
      <c r="A1661" s="6"/>
      <c r="B1661" s="6"/>
      <c r="C1661" s="6"/>
      <c r="D1661" s="6"/>
      <c r="E1661" s="6"/>
      <c r="F1661" s="6"/>
      <c r="G1661" s="6"/>
      <c r="H1661" s="6"/>
      <c r="I1661" s="6"/>
      <c r="J1661" s="6"/>
      <c r="K1661" s="6"/>
    </row>
    <row r="1662" spans="1:11" x14ac:dyDescent="0.3">
      <c r="A1662" s="6"/>
      <c r="B1662" s="6"/>
      <c r="C1662" s="6"/>
      <c r="D1662" s="6"/>
      <c r="E1662" s="6"/>
      <c r="F1662" s="6"/>
      <c r="G1662" s="6"/>
      <c r="H1662" s="6"/>
      <c r="I1662" s="6"/>
      <c r="J1662" s="6"/>
      <c r="K1662" s="6"/>
    </row>
    <row r="1663" spans="1:11" x14ac:dyDescent="0.3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</row>
    <row r="1664" spans="1:11" x14ac:dyDescent="0.3">
      <c r="A1664" s="6"/>
      <c r="B1664" s="6"/>
      <c r="C1664" s="6"/>
      <c r="D1664" s="6"/>
      <c r="E1664" s="6"/>
      <c r="F1664" s="6"/>
      <c r="G1664" s="6"/>
      <c r="H1664" s="6"/>
      <c r="I1664" s="6"/>
      <c r="J1664" s="6"/>
      <c r="K1664" s="6"/>
    </row>
    <row r="1665" spans="1:11" x14ac:dyDescent="0.3">
      <c r="A1665" s="6"/>
      <c r="B1665" s="6"/>
      <c r="C1665" s="6"/>
      <c r="D1665" s="6"/>
      <c r="E1665" s="6"/>
      <c r="F1665" s="6"/>
      <c r="G1665" s="6"/>
      <c r="H1665" s="6"/>
      <c r="I1665" s="6"/>
      <c r="J1665" s="6"/>
      <c r="K1665" s="6"/>
    </row>
    <row r="1666" spans="1:11" x14ac:dyDescent="0.3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</row>
    <row r="1667" spans="1:11" x14ac:dyDescent="0.3">
      <c r="A1667" s="6"/>
      <c r="B1667" s="6"/>
      <c r="C1667" s="6"/>
      <c r="D1667" s="6"/>
      <c r="E1667" s="6"/>
      <c r="F1667" s="6"/>
      <c r="G1667" s="6"/>
      <c r="H1667" s="6"/>
      <c r="I1667" s="6"/>
      <c r="J1667" s="6"/>
      <c r="K1667" s="6"/>
    </row>
    <row r="1668" spans="1:11" x14ac:dyDescent="0.3">
      <c r="A1668" s="6"/>
      <c r="B1668" s="6"/>
      <c r="C1668" s="6"/>
      <c r="D1668" s="6"/>
      <c r="E1668" s="6"/>
      <c r="F1668" s="6"/>
      <c r="G1668" s="6"/>
      <c r="H1668" s="6"/>
      <c r="I1668" s="6"/>
      <c r="J1668" s="6"/>
      <c r="K1668" s="6"/>
    </row>
    <row r="1669" spans="1:11" x14ac:dyDescent="0.3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</row>
    <row r="1670" spans="1:11" x14ac:dyDescent="0.3">
      <c r="A1670" s="6"/>
      <c r="B1670" s="6"/>
      <c r="C1670" s="6"/>
      <c r="D1670" s="6"/>
      <c r="E1670" s="6"/>
      <c r="F1670" s="6"/>
      <c r="G1670" s="6"/>
      <c r="H1670" s="6"/>
      <c r="I1670" s="6"/>
      <c r="J1670" s="6"/>
      <c r="K1670" s="6"/>
    </row>
    <row r="1671" spans="1:11" x14ac:dyDescent="0.3">
      <c r="A1671" s="6"/>
      <c r="B1671" s="6"/>
      <c r="C1671" s="6"/>
      <c r="D1671" s="6"/>
      <c r="E1671" s="6"/>
      <c r="F1671" s="6"/>
      <c r="G1671" s="6"/>
      <c r="H1671" s="6"/>
      <c r="I1671" s="6"/>
      <c r="J1671" s="6"/>
      <c r="K1671" s="6"/>
    </row>
    <row r="1672" spans="1:11" x14ac:dyDescent="0.3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</row>
    <row r="1673" spans="1:11" x14ac:dyDescent="0.3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6"/>
    </row>
    <row r="1674" spans="1:11" x14ac:dyDescent="0.3">
      <c r="A1674" s="6"/>
      <c r="B1674" s="6"/>
      <c r="C1674" s="6"/>
      <c r="D1674" s="6"/>
      <c r="E1674" s="6"/>
      <c r="F1674" s="6"/>
      <c r="G1674" s="6"/>
      <c r="H1674" s="6"/>
      <c r="I1674" s="6"/>
      <c r="J1674" s="6"/>
      <c r="K1674" s="6"/>
    </row>
    <row r="1675" spans="1:11" x14ac:dyDescent="0.3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</row>
    <row r="1676" spans="1:11" x14ac:dyDescent="0.3">
      <c r="A1676" s="6"/>
      <c r="B1676" s="6"/>
      <c r="C1676" s="6"/>
      <c r="D1676" s="6"/>
      <c r="E1676" s="6"/>
      <c r="F1676" s="6"/>
      <c r="G1676" s="6"/>
      <c r="H1676" s="6"/>
      <c r="I1676" s="6"/>
      <c r="J1676" s="6"/>
      <c r="K1676" s="6"/>
    </row>
    <row r="1677" spans="1:11" x14ac:dyDescent="0.3">
      <c r="A1677" s="6"/>
      <c r="B1677" s="6"/>
      <c r="C1677" s="6"/>
      <c r="D1677" s="6"/>
      <c r="E1677" s="6"/>
      <c r="F1677" s="6"/>
      <c r="G1677" s="6"/>
      <c r="H1677" s="6"/>
      <c r="I1677" s="6"/>
      <c r="J1677" s="6"/>
      <c r="K1677" s="6"/>
    </row>
    <row r="1678" spans="1:11" x14ac:dyDescent="0.3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</row>
    <row r="1679" spans="1:11" x14ac:dyDescent="0.3">
      <c r="A1679" s="6"/>
      <c r="B1679" s="6"/>
      <c r="C1679" s="6"/>
      <c r="D1679" s="6"/>
      <c r="E1679" s="6"/>
      <c r="F1679" s="6"/>
      <c r="G1679" s="6"/>
      <c r="H1679" s="6"/>
      <c r="I1679" s="6"/>
      <c r="J1679" s="6"/>
      <c r="K1679" s="6"/>
    </row>
    <row r="1680" spans="1:11" x14ac:dyDescent="0.3">
      <c r="A1680" s="6"/>
      <c r="B1680" s="6"/>
      <c r="C1680" s="6"/>
      <c r="D1680" s="6"/>
      <c r="E1680" s="6"/>
      <c r="F1680" s="6"/>
      <c r="G1680" s="6"/>
      <c r="H1680" s="6"/>
      <c r="I1680" s="6"/>
      <c r="J1680" s="6"/>
      <c r="K1680" s="6"/>
    </row>
    <row r="1681" spans="1:11" x14ac:dyDescent="0.3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</row>
    <row r="1682" spans="1:11" x14ac:dyDescent="0.3">
      <c r="A1682" s="6"/>
      <c r="B1682" s="6"/>
      <c r="C1682" s="6"/>
      <c r="D1682" s="6"/>
      <c r="E1682" s="6"/>
      <c r="F1682" s="6"/>
      <c r="G1682" s="6"/>
      <c r="H1682" s="6"/>
      <c r="I1682" s="6"/>
      <c r="J1682" s="6"/>
      <c r="K1682" s="6"/>
    </row>
    <row r="1683" spans="1:11" x14ac:dyDescent="0.3">
      <c r="A1683" s="6"/>
      <c r="B1683" s="6"/>
      <c r="C1683" s="6"/>
      <c r="D1683" s="6"/>
      <c r="E1683" s="6"/>
      <c r="F1683" s="6"/>
      <c r="G1683" s="6"/>
      <c r="H1683" s="6"/>
      <c r="I1683" s="6"/>
      <c r="J1683" s="6"/>
      <c r="K1683" s="6"/>
    </row>
    <row r="1684" spans="1:11" x14ac:dyDescent="0.3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</row>
    <row r="1685" spans="1:11" x14ac:dyDescent="0.3">
      <c r="A1685" s="6"/>
      <c r="B1685" s="6"/>
      <c r="C1685" s="6"/>
      <c r="D1685" s="6"/>
      <c r="E1685" s="6"/>
      <c r="F1685" s="6"/>
      <c r="G1685" s="6"/>
      <c r="H1685" s="6"/>
      <c r="I1685" s="6"/>
      <c r="J1685" s="6"/>
      <c r="K1685" s="6"/>
    </row>
    <row r="1686" spans="1:11" x14ac:dyDescent="0.3">
      <c r="A1686" s="6"/>
      <c r="B1686" s="6"/>
      <c r="C1686" s="6"/>
      <c r="D1686" s="6"/>
      <c r="E1686" s="6"/>
      <c r="F1686" s="6"/>
      <c r="G1686" s="6"/>
      <c r="H1686" s="6"/>
      <c r="I1686" s="6"/>
      <c r="J1686" s="6"/>
      <c r="K1686" s="6"/>
    </row>
    <row r="1687" spans="1:11" x14ac:dyDescent="0.3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</row>
    <row r="1688" spans="1:11" x14ac:dyDescent="0.3">
      <c r="A1688" s="6"/>
      <c r="B1688" s="6"/>
      <c r="C1688" s="6"/>
      <c r="D1688" s="6"/>
      <c r="E1688" s="6"/>
      <c r="F1688" s="6"/>
      <c r="G1688" s="6"/>
      <c r="H1688" s="6"/>
      <c r="I1688" s="6"/>
      <c r="J1688" s="6"/>
      <c r="K1688" s="6"/>
    </row>
    <row r="1689" spans="1:11" x14ac:dyDescent="0.3">
      <c r="A1689" s="6"/>
      <c r="B1689" s="6"/>
      <c r="C1689" s="6"/>
      <c r="D1689" s="6"/>
      <c r="E1689" s="6"/>
      <c r="F1689" s="6"/>
      <c r="G1689" s="6"/>
      <c r="H1689" s="6"/>
      <c r="I1689" s="6"/>
      <c r="J1689" s="6"/>
      <c r="K1689" s="6"/>
    </row>
    <row r="1690" spans="1:11" x14ac:dyDescent="0.3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</row>
    <row r="1691" spans="1:11" x14ac:dyDescent="0.3">
      <c r="A1691" s="6"/>
      <c r="B1691" s="6"/>
      <c r="C1691" s="6"/>
      <c r="D1691" s="6"/>
      <c r="E1691" s="6"/>
      <c r="F1691" s="6"/>
      <c r="G1691" s="6"/>
      <c r="H1691" s="6"/>
      <c r="I1691" s="6"/>
      <c r="J1691" s="6"/>
      <c r="K1691" s="6"/>
    </row>
    <row r="1692" spans="1:11" x14ac:dyDescent="0.3">
      <c r="A1692" s="6"/>
      <c r="B1692" s="6"/>
      <c r="C1692" s="6"/>
      <c r="D1692" s="6"/>
      <c r="E1692" s="6"/>
      <c r="F1692" s="6"/>
      <c r="G1692" s="6"/>
      <c r="H1692" s="6"/>
      <c r="I1692" s="6"/>
      <c r="J1692" s="6"/>
      <c r="K1692" s="6"/>
    </row>
    <row r="1693" spans="1:11" x14ac:dyDescent="0.3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</row>
    <row r="1694" spans="1:11" x14ac:dyDescent="0.3">
      <c r="A1694" s="6"/>
      <c r="B1694" s="6"/>
      <c r="C1694" s="6"/>
      <c r="D1694" s="6"/>
      <c r="E1694" s="6"/>
      <c r="F1694" s="6"/>
      <c r="G1694" s="6"/>
      <c r="H1694" s="6"/>
      <c r="I1694" s="6"/>
      <c r="J1694" s="6"/>
      <c r="K1694" s="6"/>
    </row>
    <row r="1695" spans="1:11" x14ac:dyDescent="0.3">
      <c r="A1695" s="6"/>
      <c r="B1695" s="6"/>
      <c r="C1695" s="6"/>
      <c r="D1695" s="6"/>
      <c r="E1695" s="6"/>
      <c r="F1695" s="6"/>
      <c r="G1695" s="6"/>
      <c r="H1695" s="6"/>
      <c r="I1695" s="6"/>
      <c r="J1695" s="6"/>
      <c r="K1695" s="6"/>
    </row>
    <row r="1696" spans="1:11" x14ac:dyDescent="0.3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</row>
    <row r="1697" spans="1:11" x14ac:dyDescent="0.3">
      <c r="A1697" s="6"/>
      <c r="B1697" s="6"/>
      <c r="C1697" s="6"/>
      <c r="D1697" s="6"/>
      <c r="E1697" s="6"/>
      <c r="F1697" s="6"/>
      <c r="G1697" s="6"/>
      <c r="H1697" s="6"/>
      <c r="I1697" s="6"/>
      <c r="J1697" s="6"/>
      <c r="K1697" s="6"/>
    </row>
    <row r="1698" spans="1:11" x14ac:dyDescent="0.3">
      <c r="A1698" s="6"/>
      <c r="B1698" s="6"/>
      <c r="C1698" s="6"/>
      <c r="D1698" s="6"/>
      <c r="E1698" s="6"/>
      <c r="F1698" s="6"/>
      <c r="G1698" s="6"/>
      <c r="H1698" s="6"/>
      <c r="I1698" s="6"/>
      <c r="J1698" s="6"/>
      <c r="K1698" s="6"/>
    </row>
    <row r="1699" spans="1:11" x14ac:dyDescent="0.3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</row>
    <row r="1700" spans="1:11" x14ac:dyDescent="0.3">
      <c r="A1700" s="6"/>
      <c r="B1700" s="6"/>
      <c r="C1700" s="6"/>
      <c r="D1700" s="6"/>
      <c r="E1700" s="6"/>
      <c r="F1700" s="6"/>
      <c r="G1700" s="6"/>
      <c r="H1700" s="6"/>
      <c r="I1700" s="6"/>
      <c r="J1700" s="6"/>
      <c r="K1700" s="6"/>
    </row>
    <row r="1701" spans="1:11" x14ac:dyDescent="0.3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6"/>
    </row>
    <row r="1702" spans="1:11" x14ac:dyDescent="0.3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</row>
    <row r="1703" spans="1:11" x14ac:dyDescent="0.3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6"/>
    </row>
    <row r="1704" spans="1:11" x14ac:dyDescent="0.3">
      <c r="A1704" s="6"/>
      <c r="B1704" s="6"/>
      <c r="C1704" s="6"/>
      <c r="D1704" s="6"/>
      <c r="E1704" s="6"/>
      <c r="F1704" s="6"/>
      <c r="G1704" s="6"/>
      <c r="H1704" s="6"/>
      <c r="I1704" s="6"/>
      <c r="J1704" s="6"/>
      <c r="K1704" s="6"/>
    </row>
    <row r="1705" spans="1:11" x14ac:dyDescent="0.3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</row>
    <row r="1706" spans="1:11" x14ac:dyDescent="0.3">
      <c r="A1706" s="6"/>
      <c r="B1706" s="6"/>
      <c r="C1706" s="6"/>
      <c r="D1706" s="6"/>
      <c r="E1706" s="6"/>
      <c r="F1706" s="6"/>
      <c r="G1706" s="6"/>
      <c r="H1706" s="6"/>
      <c r="I1706" s="6"/>
      <c r="J1706" s="6"/>
      <c r="K1706" s="6"/>
    </row>
    <row r="1707" spans="1:11" x14ac:dyDescent="0.3">
      <c r="A1707" s="6"/>
      <c r="B1707" s="6"/>
      <c r="C1707" s="6"/>
      <c r="D1707" s="6"/>
      <c r="E1707" s="6"/>
      <c r="F1707" s="6"/>
      <c r="G1707" s="6"/>
      <c r="H1707" s="6"/>
      <c r="I1707" s="6"/>
      <c r="J1707" s="6"/>
      <c r="K1707" s="6"/>
    </row>
    <row r="1708" spans="1:11" x14ac:dyDescent="0.3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</row>
    <row r="1709" spans="1:11" x14ac:dyDescent="0.3">
      <c r="A1709" s="6"/>
      <c r="B1709" s="6"/>
      <c r="C1709" s="6"/>
      <c r="D1709" s="6"/>
      <c r="E1709" s="6"/>
      <c r="F1709" s="6"/>
      <c r="G1709" s="6"/>
      <c r="H1709" s="6"/>
      <c r="I1709" s="6"/>
      <c r="J1709" s="6"/>
      <c r="K1709" s="6"/>
    </row>
    <row r="1710" spans="1:11" x14ac:dyDescent="0.3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6"/>
    </row>
    <row r="1711" spans="1:11" x14ac:dyDescent="0.3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</row>
    <row r="1712" spans="1:11" x14ac:dyDescent="0.3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6"/>
    </row>
    <row r="1713" spans="1:11" x14ac:dyDescent="0.3">
      <c r="A1713" s="6"/>
      <c r="B1713" s="6"/>
      <c r="C1713" s="6"/>
      <c r="D1713" s="6"/>
      <c r="E1713" s="6"/>
      <c r="F1713" s="6"/>
      <c r="G1713" s="6"/>
      <c r="H1713" s="6"/>
      <c r="I1713" s="6"/>
      <c r="J1713" s="6"/>
      <c r="K1713" s="6"/>
    </row>
    <row r="1714" spans="1:11" x14ac:dyDescent="0.3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</row>
    <row r="1715" spans="1:11" x14ac:dyDescent="0.3">
      <c r="A1715" s="6"/>
      <c r="B1715" s="6"/>
      <c r="C1715" s="6"/>
      <c r="D1715" s="6"/>
      <c r="E1715" s="6"/>
      <c r="F1715" s="6"/>
      <c r="G1715" s="6"/>
      <c r="H1715" s="6"/>
      <c r="I1715" s="6"/>
      <c r="J1715" s="6"/>
      <c r="K1715" s="6"/>
    </row>
    <row r="1716" spans="1:11" x14ac:dyDescent="0.3">
      <c r="A1716" s="6"/>
      <c r="B1716" s="6"/>
      <c r="C1716" s="6"/>
      <c r="D1716" s="6"/>
      <c r="E1716" s="6"/>
      <c r="F1716" s="6"/>
      <c r="G1716" s="6"/>
      <c r="H1716" s="6"/>
      <c r="I1716" s="6"/>
      <c r="J1716" s="6"/>
      <c r="K1716" s="6"/>
    </row>
    <row r="1717" spans="1:11" x14ac:dyDescent="0.3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</row>
    <row r="1718" spans="1:11" x14ac:dyDescent="0.3">
      <c r="A1718" s="6"/>
      <c r="B1718" s="6"/>
      <c r="C1718" s="6"/>
      <c r="D1718" s="6"/>
      <c r="E1718" s="6"/>
      <c r="F1718" s="6"/>
      <c r="G1718" s="6"/>
      <c r="H1718" s="6"/>
      <c r="I1718" s="6"/>
      <c r="J1718" s="6"/>
      <c r="K1718" s="6"/>
    </row>
    <row r="1719" spans="1:11" x14ac:dyDescent="0.3">
      <c r="A1719" s="6"/>
      <c r="B1719" s="6"/>
      <c r="C1719" s="6"/>
      <c r="D1719" s="6"/>
      <c r="E1719" s="6"/>
      <c r="F1719" s="6"/>
      <c r="G1719" s="6"/>
      <c r="H1719" s="6"/>
      <c r="I1719" s="6"/>
      <c r="J1719" s="6"/>
      <c r="K1719" s="6"/>
    </row>
    <row r="1720" spans="1:11" x14ac:dyDescent="0.3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</row>
    <row r="1721" spans="1:11" x14ac:dyDescent="0.3">
      <c r="A1721" s="6"/>
      <c r="B1721" s="6"/>
      <c r="C1721" s="6"/>
      <c r="D1721" s="6"/>
      <c r="E1721" s="6"/>
      <c r="F1721" s="6"/>
      <c r="G1721" s="6"/>
      <c r="H1721" s="6"/>
      <c r="I1721" s="6"/>
      <c r="J1721" s="6"/>
      <c r="K1721" s="6"/>
    </row>
    <row r="1722" spans="1:11" x14ac:dyDescent="0.3">
      <c r="A1722" s="6"/>
      <c r="B1722" s="6"/>
      <c r="C1722" s="6"/>
      <c r="D1722" s="6"/>
      <c r="E1722" s="6"/>
      <c r="F1722" s="6"/>
      <c r="G1722" s="6"/>
      <c r="H1722" s="6"/>
      <c r="I1722" s="6"/>
      <c r="J1722" s="6"/>
      <c r="K1722" s="6"/>
    </row>
    <row r="1723" spans="1:11" x14ac:dyDescent="0.3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</row>
    <row r="1724" spans="1:11" x14ac:dyDescent="0.3">
      <c r="A1724" s="6"/>
      <c r="B1724" s="6"/>
      <c r="C1724" s="6"/>
      <c r="D1724" s="6"/>
      <c r="E1724" s="6"/>
      <c r="F1724" s="6"/>
      <c r="G1724" s="6"/>
      <c r="H1724" s="6"/>
      <c r="I1724" s="6"/>
      <c r="J1724" s="6"/>
      <c r="K1724" s="6"/>
    </row>
    <row r="1725" spans="1:11" x14ac:dyDescent="0.3">
      <c r="A1725" s="6"/>
      <c r="B1725" s="6"/>
      <c r="C1725" s="6"/>
      <c r="D1725" s="6"/>
      <c r="E1725" s="6"/>
      <c r="F1725" s="6"/>
      <c r="G1725" s="6"/>
      <c r="H1725" s="6"/>
      <c r="I1725" s="6"/>
      <c r="J1725" s="6"/>
      <c r="K1725" s="6"/>
    </row>
    <row r="1726" spans="1:11" x14ac:dyDescent="0.3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</row>
    <row r="1727" spans="1:11" x14ac:dyDescent="0.3">
      <c r="A1727" s="6"/>
      <c r="B1727" s="6"/>
      <c r="C1727" s="6"/>
      <c r="D1727" s="6"/>
      <c r="E1727" s="6"/>
      <c r="F1727" s="6"/>
      <c r="G1727" s="6"/>
      <c r="H1727" s="6"/>
      <c r="I1727" s="6"/>
      <c r="J1727" s="6"/>
      <c r="K1727" s="6"/>
    </row>
    <row r="1728" spans="1:11" x14ac:dyDescent="0.3">
      <c r="A1728" s="6"/>
      <c r="B1728" s="6"/>
      <c r="C1728" s="6"/>
      <c r="D1728" s="6"/>
      <c r="E1728" s="6"/>
      <c r="F1728" s="6"/>
      <c r="G1728" s="6"/>
      <c r="H1728" s="6"/>
      <c r="I1728" s="6"/>
      <c r="J1728" s="6"/>
      <c r="K1728" s="6"/>
    </row>
    <row r="1729" spans="1:11" x14ac:dyDescent="0.3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</row>
    <row r="1730" spans="1:11" x14ac:dyDescent="0.3">
      <c r="A1730" s="6"/>
      <c r="B1730" s="6"/>
      <c r="C1730" s="6"/>
      <c r="D1730" s="6"/>
      <c r="E1730" s="6"/>
      <c r="F1730" s="6"/>
      <c r="G1730" s="6"/>
      <c r="H1730" s="6"/>
      <c r="I1730" s="6"/>
      <c r="J1730" s="6"/>
      <c r="K1730" s="6"/>
    </row>
    <row r="1731" spans="1:11" x14ac:dyDescent="0.3">
      <c r="A1731" s="6"/>
      <c r="B1731" s="6"/>
      <c r="C1731" s="6"/>
      <c r="D1731" s="6"/>
      <c r="E1731" s="6"/>
      <c r="F1731" s="6"/>
      <c r="G1731" s="6"/>
      <c r="H1731" s="6"/>
      <c r="I1731" s="6"/>
      <c r="J1731" s="6"/>
      <c r="K1731" s="6"/>
    </row>
    <row r="1732" spans="1:11" x14ac:dyDescent="0.3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</row>
    <row r="1733" spans="1:11" x14ac:dyDescent="0.3">
      <c r="A1733" s="6"/>
      <c r="B1733" s="6"/>
      <c r="C1733" s="6"/>
      <c r="D1733" s="6"/>
      <c r="E1733" s="6"/>
      <c r="F1733" s="6"/>
      <c r="G1733" s="6"/>
      <c r="H1733" s="6"/>
      <c r="I1733" s="6"/>
      <c r="J1733" s="6"/>
      <c r="K1733" s="6"/>
    </row>
    <row r="1734" spans="1:11" x14ac:dyDescent="0.3">
      <c r="A1734" s="6"/>
      <c r="B1734" s="6"/>
      <c r="C1734" s="6"/>
      <c r="D1734" s="6"/>
      <c r="E1734" s="6"/>
      <c r="F1734" s="6"/>
      <c r="G1734" s="6"/>
      <c r="H1734" s="6"/>
      <c r="I1734" s="6"/>
      <c r="J1734" s="6"/>
      <c r="K1734" s="6"/>
    </row>
    <row r="1735" spans="1:11" x14ac:dyDescent="0.3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</row>
    <row r="1736" spans="1:11" x14ac:dyDescent="0.3">
      <c r="A1736" s="6"/>
      <c r="B1736" s="6"/>
      <c r="C1736" s="6"/>
      <c r="D1736" s="6"/>
      <c r="E1736" s="6"/>
      <c r="F1736" s="6"/>
      <c r="G1736" s="6"/>
      <c r="H1736" s="6"/>
      <c r="I1736" s="6"/>
      <c r="J1736" s="6"/>
      <c r="K1736" s="6"/>
    </row>
    <row r="1737" spans="1:11" x14ac:dyDescent="0.3">
      <c r="A1737" s="6"/>
      <c r="B1737" s="6"/>
      <c r="C1737" s="6"/>
      <c r="D1737" s="6"/>
      <c r="E1737" s="6"/>
      <c r="F1737" s="6"/>
      <c r="G1737" s="6"/>
      <c r="H1737" s="6"/>
      <c r="I1737" s="6"/>
      <c r="J1737" s="6"/>
      <c r="K1737" s="6"/>
    </row>
    <row r="1738" spans="1:11" x14ac:dyDescent="0.3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</row>
    <row r="1739" spans="1:11" x14ac:dyDescent="0.3">
      <c r="A1739" s="6"/>
      <c r="B1739" s="6"/>
      <c r="C1739" s="6"/>
      <c r="D1739" s="6"/>
      <c r="E1739" s="6"/>
      <c r="F1739" s="6"/>
      <c r="G1739" s="6"/>
      <c r="H1739" s="6"/>
      <c r="I1739" s="6"/>
      <c r="J1739" s="6"/>
      <c r="K1739" s="6"/>
    </row>
    <row r="1740" spans="1:11" x14ac:dyDescent="0.3">
      <c r="A1740" s="6"/>
      <c r="B1740" s="6"/>
      <c r="C1740" s="6"/>
      <c r="D1740" s="6"/>
      <c r="E1740" s="6"/>
      <c r="F1740" s="6"/>
      <c r="G1740" s="6"/>
      <c r="H1740" s="6"/>
      <c r="I1740" s="6"/>
      <c r="J1740" s="6"/>
      <c r="K1740" s="6"/>
    </row>
    <row r="1741" spans="1:11" x14ac:dyDescent="0.3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</row>
    <row r="1742" spans="1:11" x14ac:dyDescent="0.3">
      <c r="A1742" s="6"/>
      <c r="B1742" s="6"/>
      <c r="C1742" s="6"/>
      <c r="D1742" s="6"/>
      <c r="E1742" s="6"/>
      <c r="F1742" s="6"/>
      <c r="G1742" s="6"/>
      <c r="H1742" s="6"/>
      <c r="I1742" s="6"/>
      <c r="J1742" s="6"/>
      <c r="K1742" s="6"/>
    </row>
    <row r="1743" spans="1:11" x14ac:dyDescent="0.3">
      <c r="A1743" s="6"/>
      <c r="B1743" s="6"/>
      <c r="C1743" s="6"/>
      <c r="D1743" s="6"/>
      <c r="E1743" s="6"/>
      <c r="F1743" s="6"/>
      <c r="G1743" s="6"/>
      <c r="H1743" s="6"/>
      <c r="I1743" s="6"/>
      <c r="J1743" s="6"/>
      <c r="K1743" s="6"/>
    </row>
    <row r="1744" spans="1:11" x14ac:dyDescent="0.3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</row>
    <row r="1745" spans="1:11" x14ac:dyDescent="0.3">
      <c r="A1745" s="6"/>
      <c r="B1745" s="6"/>
      <c r="C1745" s="6"/>
      <c r="D1745" s="6"/>
      <c r="E1745" s="6"/>
      <c r="F1745" s="6"/>
      <c r="G1745" s="6"/>
      <c r="H1745" s="6"/>
      <c r="I1745" s="6"/>
      <c r="J1745" s="6"/>
      <c r="K1745" s="6"/>
    </row>
    <row r="1746" spans="1:11" x14ac:dyDescent="0.3">
      <c r="A1746" s="6"/>
      <c r="B1746" s="6"/>
      <c r="C1746" s="6"/>
      <c r="D1746" s="6"/>
      <c r="E1746" s="6"/>
      <c r="F1746" s="6"/>
      <c r="G1746" s="6"/>
      <c r="H1746" s="6"/>
      <c r="I1746" s="6"/>
      <c r="J1746" s="6"/>
      <c r="K1746" s="6"/>
    </row>
    <row r="1747" spans="1:11" x14ac:dyDescent="0.3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</row>
    <row r="1748" spans="1:11" x14ac:dyDescent="0.3">
      <c r="A1748" s="6"/>
      <c r="B1748" s="6"/>
      <c r="C1748" s="6"/>
      <c r="D1748" s="6"/>
      <c r="E1748" s="6"/>
      <c r="F1748" s="6"/>
      <c r="G1748" s="6"/>
      <c r="H1748" s="6"/>
      <c r="I1748" s="6"/>
      <c r="J1748" s="6"/>
      <c r="K1748" s="6"/>
    </row>
    <row r="1749" spans="1:11" x14ac:dyDescent="0.3">
      <c r="A1749" s="6"/>
      <c r="B1749" s="6"/>
      <c r="C1749" s="6"/>
      <c r="D1749" s="6"/>
      <c r="E1749" s="6"/>
      <c r="F1749" s="6"/>
      <c r="G1749" s="6"/>
      <c r="H1749" s="6"/>
      <c r="I1749" s="6"/>
      <c r="J1749" s="6"/>
      <c r="K1749" s="6"/>
    </row>
    <row r="1750" spans="1:11" x14ac:dyDescent="0.3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</row>
    <row r="1751" spans="1:11" x14ac:dyDescent="0.3">
      <c r="A1751" s="6"/>
      <c r="B1751" s="6"/>
      <c r="C1751" s="6"/>
      <c r="D1751" s="6"/>
      <c r="E1751" s="6"/>
      <c r="F1751" s="6"/>
      <c r="G1751" s="6"/>
      <c r="H1751" s="6"/>
      <c r="I1751" s="6"/>
      <c r="J1751" s="6"/>
      <c r="K1751" s="6"/>
    </row>
    <row r="1752" spans="1:11" x14ac:dyDescent="0.3">
      <c r="A1752" s="6"/>
      <c r="B1752" s="6"/>
      <c r="C1752" s="6"/>
      <c r="D1752" s="6"/>
      <c r="E1752" s="6"/>
      <c r="F1752" s="6"/>
      <c r="G1752" s="6"/>
      <c r="H1752" s="6"/>
      <c r="I1752" s="6"/>
      <c r="J1752" s="6"/>
      <c r="K1752" s="6"/>
    </row>
    <row r="1753" spans="1:11" x14ac:dyDescent="0.3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</row>
    <row r="1754" spans="1:11" x14ac:dyDescent="0.3">
      <c r="A1754" s="6"/>
      <c r="B1754" s="6"/>
      <c r="C1754" s="6"/>
      <c r="D1754" s="6"/>
      <c r="E1754" s="6"/>
      <c r="F1754" s="6"/>
      <c r="G1754" s="6"/>
      <c r="H1754" s="6"/>
      <c r="I1754" s="6"/>
      <c r="J1754" s="6"/>
      <c r="K1754" s="6"/>
    </row>
    <row r="1755" spans="1:11" x14ac:dyDescent="0.3">
      <c r="A1755" s="6"/>
      <c r="B1755" s="6"/>
      <c r="C1755" s="6"/>
      <c r="D1755" s="6"/>
      <c r="E1755" s="6"/>
      <c r="F1755" s="6"/>
      <c r="G1755" s="6"/>
      <c r="H1755" s="6"/>
      <c r="I1755" s="6"/>
      <c r="J1755" s="6"/>
      <c r="K1755" s="6"/>
    </row>
    <row r="1756" spans="1:11" x14ac:dyDescent="0.3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</row>
    <row r="1757" spans="1:11" x14ac:dyDescent="0.3">
      <c r="A1757" s="6"/>
      <c r="B1757" s="6"/>
      <c r="C1757" s="6"/>
      <c r="D1757" s="6"/>
      <c r="E1757" s="6"/>
      <c r="F1757" s="6"/>
      <c r="G1757" s="6"/>
      <c r="H1757" s="6"/>
      <c r="I1757" s="6"/>
      <c r="J1757" s="6"/>
      <c r="K1757" s="6"/>
    </row>
    <row r="1758" spans="1:11" x14ac:dyDescent="0.3">
      <c r="A1758" s="6"/>
      <c r="B1758" s="6"/>
      <c r="C1758" s="6"/>
      <c r="D1758" s="6"/>
      <c r="E1758" s="6"/>
      <c r="F1758" s="6"/>
      <c r="G1758" s="6"/>
      <c r="H1758" s="6"/>
      <c r="I1758" s="6"/>
      <c r="J1758" s="6"/>
      <c r="K1758" s="6"/>
    </row>
    <row r="1759" spans="1:11" x14ac:dyDescent="0.3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</row>
    <row r="1760" spans="1:11" x14ac:dyDescent="0.3">
      <c r="A1760" s="6"/>
      <c r="B1760" s="6"/>
      <c r="C1760" s="6"/>
      <c r="D1760" s="6"/>
      <c r="E1760" s="6"/>
      <c r="F1760" s="6"/>
      <c r="G1760" s="6"/>
      <c r="H1760" s="6"/>
      <c r="I1760" s="6"/>
      <c r="J1760" s="6"/>
      <c r="K1760" s="6"/>
    </row>
    <row r="1761" spans="1:11" x14ac:dyDescent="0.3">
      <c r="A1761" s="6"/>
      <c r="B1761" s="6"/>
      <c r="C1761" s="6"/>
      <c r="D1761" s="6"/>
      <c r="E1761" s="6"/>
      <c r="F1761" s="6"/>
      <c r="G1761" s="6"/>
      <c r="H1761" s="6"/>
      <c r="I1761" s="6"/>
      <c r="J1761" s="6"/>
      <c r="K1761" s="6"/>
    </row>
    <row r="1762" spans="1:11" x14ac:dyDescent="0.3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</row>
    <row r="1763" spans="1:11" x14ac:dyDescent="0.3">
      <c r="A1763" s="6"/>
      <c r="B1763" s="6"/>
      <c r="C1763" s="6"/>
      <c r="D1763" s="6"/>
      <c r="E1763" s="6"/>
      <c r="F1763" s="6"/>
      <c r="G1763" s="6"/>
      <c r="H1763" s="6"/>
      <c r="I1763" s="6"/>
      <c r="J1763" s="6"/>
      <c r="K1763" s="6"/>
    </row>
    <row r="1764" spans="1:11" x14ac:dyDescent="0.3">
      <c r="A1764" s="6"/>
      <c r="B1764" s="6"/>
      <c r="C1764" s="6"/>
      <c r="D1764" s="6"/>
      <c r="E1764" s="6"/>
      <c r="F1764" s="6"/>
      <c r="G1764" s="6"/>
      <c r="H1764" s="6"/>
      <c r="I1764" s="6"/>
      <c r="J1764" s="6"/>
      <c r="K1764" s="6"/>
    </row>
    <row r="1765" spans="1:11" x14ac:dyDescent="0.3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</row>
    <row r="1766" spans="1:11" x14ac:dyDescent="0.3">
      <c r="A1766" s="6"/>
      <c r="B1766" s="6"/>
      <c r="C1766" s="6"/>
      <c r="D1766" s="6"/>
      <c r="E1766" s="6"/>
      <c r="F1766" s="6"/>
      <c r="G1766" s="6"/>
      <c r="H1766" s="6"/>
      <c r="I1766" s="6"/>
      <c r="J1766" s="6"/>
      <c r="K1766" s="6"/>
    </row>
    <row r="1767" spans="1:11" x14ac:dyDescent="0.3">
      <c r="A1767" s="6"/>
      <c r="B1767" s="6"/>
      <c r="C1767" s="6"/>
      <c r="D1767" s="6"/>
      <c r="E1767" s="6"/>
      <c r="F1767" s="6"/>
      <c r="G1767" s="6"/>
      <c r="H1767" s="6"/>
      <c r="I1767" s="6"/>
      <c r="J1767" s="6"/>
      <c r="K1767" s="6"/>
    </row>
    <row r="1768" spans="1:11" x14ac:dyDescent="0.3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</row>
    <row r="1769" spans="1:11" x14ac:dyDescent="0.3">
      <c r="A1769" s="6"/>
      <c r="B1769" s="6"/>
      <c r="C1769" s="6"/>
      <c r="D1769" s="6"/>
      <c r="E1769" s="6"/>
      <c r="F1769" s="6"/>
      <c r="G1769" s="6"/>
      <c r="H1769" s="6"/>
      <c r="I1769" s="6"/>
      <c r="J1769" s="6"/>
      <c r="K1769" s="6"/>
    </row>
    <row r="1770" spans="1:11" x14ac:dyDescent="0.3">
      <c r="A1770" s="6"/>
      <c r="B1770" s="6"/>
      <c r="C1770" s="6"/>
      <c r="D1770" s="6"/>
      <c r="E1770" s="6"/>
      <c r="F1770" s="6"/>
      <c r="G1770" s="6"/>
      <c r="H1770" s="6"/>
      <c r="I1770" s="6"/>
      <c r="J1770" s="6"/>
      <c r="K1770" s="6"/>
    </row>
    <row r="1771" spans="1:11" x14ac:dyDescent="0.3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</row>
    <row r="1772" spans="1:11" x14ac:dyDescent="0.3">
      <c r="A1772" s="6"/>
      <c r="B1772" s="6"/>
      <c r="C1772" s="6"/>
      <c r="D1772" s="6"/>
      <c r="E1772" s="6"/>
      <c r="F1772" s="6"/>
      <c r="G1772" s="6"/>
      <c r="H1772" s="6"/>
      <c r="I1772" s="6"/>
      <c r="J1772" s="6"/>
      <c r="K1772" s="6"/>
    </row>
    <row r="1773" spans="1:11" x14ac:dyDescent="0.3">
      <c r="A1773" s="6"/>
      <c r="B1773" s="6"/>
      <c r="C1773" s="6"/>
      <c r="D1773" s="6"/>
      <c r="E1773" s="6"/>
      <c r="F1773" s="6"/>
      <c r="G1773" s="6"/>
      <c r="H1773" s="6"/>
      <c r="I1773" s="6"/>
      <c r="J1773" s="6"/>
      <c r="K1773" s="6"/>
    </row>
    <row r="1774" spans="1:11" x14ac:dyDescent="0.3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</row>
    <row r="1775" spans="1:11" x14ac:dyDescent="0.3">
      <c r="A1775" s="6"/>
      <c r="B1775" s="6"/>
      <c r="C1775" s="6"/>
      <c r="D1775" s="6"/>
      <c r="E1775" s="6"/>
      <c r="F1775" s="6"/>
      <c r="G1775" s="6"/>
      <c r="H1775" s="6"/>
      <c r="I1775" s="6"/>
      <c r="J1775" s="6"/>
      <c r="K1775" s="6"/>
    </row>
    <row r="1776" spans="1:11" x14ac:dyDescent="0.3">
      <c r="A1776" s="6"/>
      <c r="B1776" s="6"/>
      <c r="C1776" s="6"/>
      <c r="D1776" s="6"/>
      <c r="E1776" s="6"/>
      <c r="F1776" s="6"/>
      <c r="G1776" s="6"/>
      <c r="H1776" s="6"/>
      <c r="I1776" s="6"/>
      <c r="J1776" s="6"/>
      <c r="K1776" s="6"/>
    </row>
    <row r="1777" spans="1:11" x14ac:dyDescent="0.3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</row>
    <row r="1778" spans="1:11" x14ac:dyDescent="0.3">
      <c r="A1778" s="6"/>
      <c r="B1778" s="6"/>
      <c r="C1778" s="6"/>
      <c r="D1778" s="6"/>
      <c r="E1778" s="6"/>
      <c r="F1778" s="6"/>
      <c r="G1778" s="6"/>
      <c r="H1778" s="6"/>
      <c r="I1778" s="6"/>
      <c r="J1778" s="6"/>
      <c r="K1778" s="6"/>
    </row>
    <row r="1779" spans="1:11" x14ac:dyDescent="0.3">
      <c r="A1779" s="6"/>
      <c r="B1779" s="6"/>
      <c r="C1779" s="6"/>
      <c r="D1779" s="6"/>
      <c r="E1779" s="6"/>
      <c r="F1779" s="6"/>
      <c r="G1779" s="6"/>
      <c r="H1779" s="6"/>
      <c r="I1779" s="6"/>
      <c r="J1779" s="6"/>
      <c r="K1779" s="6"/>
    </row>
    <row r="1780" spans="1:11" x14ac:dyDescent="0.3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</row>
    <row r="1781" spans="1:11" x14ac:dyDescent="0.3">
      <c r="A1781" s="6"/>
      <c r="B1781" s="6"/>
      <c r="C1781" s="6"/>
      <c r="D1781" s="6"/>
      <c r="E1781" s="6"/>
      <c r="F1781" s="6"/>
      <c r="G1781" s="6"/>
      <c r="H1781" s="6"/>
      <c r="I1781" s="6"/>
      <c r="J1781" s="6"/>
      <c r="K1781" s="6"/>
    </row>
    <row r="1782" spans="1:11" x14ac:dyDescent="0.3">
      <c r="A1782" s="6"/>
      <c r="B1782" s="6"/>
      <c r="C1782" s="6"/>
      <c r="D1782" s="6"/>
      <c r="E1782" s="6"/>
      <c r="F1782" s="6"/>
      <c r="G1782" s="6"/>
      <c r="H1782" s="6"/>
      <c r="I1782" s="6"/>
      <c r="J1782" s="6"/>
      <c r="K1782" s="6"/>
    </row>
    <row r="1783" spans="1:11" x14ac:dyDescent="0.3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</row>
    <row r="1784" spans="1:11" x14ac:dyDescent="0.3">
      <c r="A1784" s="6"/>
      <c r="B1784" s="6"/>
      <c r="C1784" s="6"/>
      <c r="D1784" s="6"/>
      <c r="E1784" s="6"/>
      <c r="F1784" s="6"/>
      <c r="G1784" s="6"/>
      <c r="H1784" s="6"/>
      <c r="I1784" s="6"/>
      <c r="J1784" s="6"/>
      <c r="K1784" s="6"/>
    </row>
    <row r="1785" spans="1:11" x14ac:dyDescent="0.3">
      <c r="A1785" s="6"/>
      <c r="B1785" s="6"/>
      <c r="C1785" s="6"/>
      <c r="D1785" s="6"/>
      <c r="E1785" s="6"/>
      <c r="F1785" s="6"/>
      <c r="G1785" s="6"/>
      <c r="H1785" s="6"/>
      <c r="I1785" s="6"/>
      <c r="J1785" s="6"/>
      <c r="K1785" s="6"/>
    </row>
    <row r="1786" spans="1:11" x14ac:dyDescent="0.3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</row>
    <row r="1787" spans="1:11" x14ac:dyDescent="0.3">
      <c r="A1787" s="6"/>
      <c r="B1787" s="6"/>
      <c r="C1787" s="6"/>
      <c r="D1787" s="6"/>
      <c r="E1787" s="6"/>
      <c r="F1787" s="6"/>
      <c r="G1787" s="6"/>
      <c r="H1787" s="6"/>
      <c r="I1787" s="6"/>
      <c r="J1787" s="6"/>
      <c r="K1787" s="6"/>
    </row>
    <row r="1788" spans="1:11" x14ac:dyDescent="0.3">
      <c r="A1788" s="6"/>
      <c r="B1788" s="6"/>
      <c r="C1788" s="6"/>
      <c r="D1788" s="6"/>
      <c r="E1788" s="6"/>
      <c r="F1788" s="6"/>
      <c r="G1788" s="6"/>
      <c r="H1788" s="6"/>
      <c r="I1788" s="6"/>
      <c r="J1788" s="6"/>
      <c r="K1788" s="6"/>
    </row>
    <row r="1789" spans="1:11" x14ac:dyDescent="0.3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</row>
    <row r="1790" spans="1:11" x14ac:dyDescent="0.3">
      <c r="A1790" s="6"/>
      <c r="B1790" s="6"/>
      <c r="C1790" s="6"/>
      <c r="D1790" s="6"/>
      <c r="E1790" s="6"/>
      <c r="F1790" s="6"/>
      <c r="G1790" s="6"/>
      <c r="H1790" s="6"/>
      <c r="I1790" s="6"/>
      <c r="J1790" s="6"/>
      <c r="K1790" s="6"/>
    </row>
    <row r="1791" spans="1:11" x14ac:dyDescent="0.3">
      <c r="A1791" s="6"/>
      <c r="B1791" s="6"/>
      <c r="C1791" s="6"/>
      <c r="D1791" s="6"/>
      <c r="E1791" s="6"/>
      <c r="F1791" s="6"/>
      <c r="G1791" s="6"/>
      <c r="H1791" s="6"/>
      <c r="I1791" s="6"/>
      <c r="J1791" s="6"/>
      <c r="K1791" s="6"/>
    </row>
    <row r="1792" spans="1:11" x14ac:dyDescent="0.3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</row>
    <row r="1793" spans="1:11" x14ac:dyDescent="0.3">
      <c r="A1793" s="6"/>
      <c r="B1793" s="6"/>
      <c r="C1793" s="6"/>
      <c r="D1793" s="6"/>
      <c r="E1793" s="6"/>
      <c r="F1793" s="6"/>
      <c r="G1793" s="6"/>
      <c r="H1793" s="6"/>
      <c r="I1793" s="6"/>
      <c r="J1793" s="6"/>
      <c r="K1793" s="6"/>
    </row>
    <row r="1794" spans="1:11" x14ac:dyDescent="0.3">
      <c r="A1794" s="6"/>
      <c r="B1794" s="6"/>
      <c r="C1794" s="6"/>
      <c r="D1794" s="6"/>
      <c r="E1794" s="6"/>
      <c r="F1794" s="6"/>
      <c r="G1794" s="6"/>
      <c r="H1794" s="6"/>
      <c r="I1794" s="6"/>
      <c r="J1794" s="6"/>
      <c r="K1794" s="6"/>
    </row>
    <row r="1795" spans="1:11" x14ac:dyDescent="0.3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</row>
    <row r="1796" spans="1:11" x14ac:dyDescent="0.3">
      <c r="A1796" s="6"/>
      <c r="B1796" s="6"/>
      <c r="C1796" s="6"/>
      <c r="D1796" s="6"/>
      <c r="E1796" s="6"/>
      <c r="F1796" s="6"/>
      <c r="G1796" s="6"/>
      <c r="H1796" s="6"/>
      <c r="I1796" s="6"/>
      <c r="J1796" s="6"/>
      <c r="K1796" s="6"/>
    </row>
    <row r="1797" spans="1:11" x14ac:dyDescent="0.3">
      <c r="A1797" s="6"/>
      <c r="B1797" s="6"/>
      <c r="C1797" s="6"/>
      <c r="D1797" s="6"/>
      <c r="E1797" s="6"/>
      <c r="F1797" s="6"/>
      <c r="G1797" s="6"/>
      <c r="H1797" s="6"/>
      <c r="I1797" s="6"/>
      <c r="J1797" s="6"/>
      <c r="K1797" s="6"/>
    </row>
    <row r="1798" spans="1:11" x14ac:dyDescent="0.3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</row>
    <row r="1799" spans="1:11" x14ac:dyDescent="0.3">
      <c r="A1799" s="6"/>
      <c r="B1799" s="6"/>
      <c r="C1799" s="6"/>
      <c r="D1799" s="6"/>
      <c r="E1799" s="6"/>
      <c r="F1799" s="6"/>
      <c r="G1799" s="6"/>
      <c r="H1799" s="6"/>
      <c r="I1799" s="6"/>
      <c r="J1799" s="6"/>
      <c r="K1799" s="6"/>
    </row>
    <row r="1800" spans="1:11" x14ac:dyDescent="0.3">
      <c r="A1800" s="6"/>
      <c r="B1800" s="6"/>
      <c r="C1800" s="6"/>
      <c r="D1800" s="6"/>
      <c r="E1800" s="6"/>
      <c r="F1800" s="6"/>
      <c r="G1800" s="6"/>
      <c r="H1800" s="6"/>
      <c r="I1800" s="6"/>
      <c r="J1800" s="6"/>
      <c r="K1800" s="6"/>
    </row>
    <row r="2106" spans="10:11" s="6" customFormat="1" x14ac:dyDescent="0.3">
      <c r="J2106" s="55"/>
      <c r="K2106" s="55"/>
    </row>
    <row r="2107" spans="10:11" s="6" customFormat="1" x14ac:dyDescent="0.3">
      <c r="J2107" s="55"/>
      <c r="K2107" s="55"/>
    </row>
    <row r="2108" spans="10:11" s="6" customFormat="1" x14ac:dyDescent="0.3">
      <c r="J2108" s="55"/>
      <c r="K2108" s="55"/>
    </row>
    <row r="2109" spans="10:11" s="6" customFormat="1" x14ac:dyDescent="0.3">
      <c r="J2109" s="55"/>
      <c r="K2109" s="55"/>
    </row>
    <row r="2110" spans="10:11" s="6" customFormat="1" x14ac:dyDescent="0.3">
      <c r="J2110" s="55"/>
      <c r="K2110" s="55"/>
    </row>
    <row r="2111" spans="10:11" s="6" customFormat="1" x14ac:dyDescent="0.3">
      <c r="J2111" s="55"/>
      <c r="K2111" s="55"/>
    </row>
    <row r="2112" spans="10:11" s="6" customFormat="1" x14ac:dyDescent="0.3">
      <c r="J2112" s="55"/>
      <c r="K2112" s="55"/>
    </row>
    <row r="2113" spans="10:11" s="6" customFormat="1" x14ac:dyDescent="0.3">
      <c r="J2113" s="55"/>
      <c r="K2113" s="55"/>
    </row>
    <row r="2114" spans="10:11" s="6" customFormat="1" x14ac:dyDescent="0.3">
      <c r="J2114" s="55"/>
      <c r="K2114" s="55"/>
    </row>
    <row r="2115" spans="10:11" s="6" customFormat="1" x14ac:dyDescent="0.3">
      <c r="J2115" s="55"/>
      <c r="K2115" s="55"/>
    </row>
    <row r="2116" spans="10:11" s="6" customFormat="1" x14ac:dyDescent="0.3">
      <c r="J2116" s="55"/>
      <c r="K2116" s="55"/>
    </row>
    <row r="2117" spans="10:11" s="6" customFormat="1" x14ac:dyDescent="0.3">
      <c r="J2117" s="55"/>
      <c r="K2117" s="55"/>
    </row>
    <row r="2118" spans="10:11" s="6" customFormat="1" x14ac:dyDescent="0.3">
      <c r="J2118" s="55"/>
      <c r="K2118" s="55"/>
    </row>
    <row r="2119" spans="10:11" s="6" customFormat="1" x14ac:dyDescent="0.3">
      <c r="J2119" s="55"/>
      <c r="K2119" s="55"/>
    </row>
    <row r="2120" spans="10:11" s="6" customFormat="1" x14ac:dyDescent="0.3">
      <c r="J2120" s="55"/>
      <c r="K2120" s="55"/>
    </row>
    <row r="2121" spans="10:11" s="6" customFormat="1" x14ac:dyDescent="0.3">
      <c r="J2121" s="55"/>
      <c r="K2121" s="55"/>
    </row>
    <row r="2122" spans="10:11" s="6" customFormat="1" x14ac:dyDescent="0.3">
      <c r="J2122" s="55"/>
      <c r="K2122" s="55"/>
    </row>
    <row r="2123" spans="10:11" s="6" customFormat="1" x14ac:dyDescent="0.3">
      <c r="J2123" s="55"/>
      <c r="K2123" s="55"/>
    </row>
    <row r="2124" spans="10:11" s="6" customFormat="1" x14ac:dyDescent="0.3">
      <c r="J2124" s="55"/>
      <c r="K2124" s="55"/>
    </row>
    <row r="2125" spans="10:11" s="6" customFormat="1" x14ac:dyDescent="0.3">
      <c r="J2125" s="55"/>
      <c r="K2125" s="55"/>
    </row>
    <row r="2126" spans="10:11" s="6" customFormat="1" x14ac:dyDescent="0.3">
      <c r="J2126" s="55"/>
      <c r="K2126" s="55"/>
    </row>
    <row r="2127" spans="10:11" s="6" customFormat="1" x14ac:dyDescent="0.3">
      <c r="J2127" s="55"/>
      <c r="K2127" s="55"/>
    </row>
    <row r="2128" spans="10:11" s="6" customFormat="1" x14ac:dyDescent="0.3">
      <c r="J2128" s="55"/>
      <c r="K2128" s="55"/>
    </row>
    <row r="2129" spans="10:11" s="6" customFormat="1" x14ac:dyDescent="0.3">
      <c r="J2129" s="55"/>
      <c r="K2129" s="55"/>
    </row>
    <row r="2130" spans="10:11" s="6" customFormat="1" x14ac:dyDescent="0.3">
      <c r="J2130" s="55"/>
      <c r="K2130" s="55"/>
    </row>
    <row r="2131" spans="10:11" s="6" customFormat="1" x14ac:dyDescent="0.3">
      <c r="J2131" s="55"/>
      <c r="K2131" s="55"/>
    </row>
    <row r="2132" spans="10:11" s="6" customFormat="1" x14ac:dyDescent="0.3">
      <c r="J2132" s="55"/>
      <c r="K2132" s="55"/>
    </row>
    <row r="2133" spans="10:11" s="6" customFormat="1" x14ac:dyDescent="0.3">
      <c r="J2133" s="55"/>
      <c r="K2133" s="55"/>
    </row>
    <row r="2134" spans="10:11" s="6" customFormat="1" x14ac:dyDescent="0.3">
      <c r="J2134" s="55"/>
      <c r="K2134" s="55"/>
    </row>
    <row r="2135" spans="10:11" s="6" customFormat="1" x14ac:dyDescent="0.3">
      <c r="J2135" s="55"/>
      <c r="K2135" s="55"/>
    </row>
    <row r="2136" spans="10:11" s="6" customFormat="1" x14ac:dyDescent="0.3">
      <c r="J2136" s="55"/>
      <c r="K2136" s="55"/>
    </row>
    <row r="2137" spans="10:11" s="6" customFormat="1" x14ac:dyDescent="0.3">
      <c r="J2137" s="55"/>
      <c r="K2137" s="55"/>
    </row>
    <row r="2138" spans="10:11" s="6" customFormat="1" x14ac:dyDescent="0.3">
      <c r="J2138" s="55"/>
      <c r="K2138" s="55"/>
    </row>
    <row r="2139" spans="10:11" s="6" customFormat="1" x14ac:dyDescent="0.3">
      <c r="J2139" s="55"/>
      <c r="K2139" s="55"/>
    </row>
    <row r="2140" spans="10:11" s="6" customFormat="1" x14ac:dyDescent="0.3">
      <c r="J2140" s="55"/>
      <c r="K2140" s="55"/>
    </row>
    <row r="2141" spans="10:11" s="6" customFormat="1" x14ac:dyDescent="0.3">
      <c r="J2141" s="55"/>
      <c r="K2141" s="55"/>
    </row>
    <row r="2142" spans="10:11" s="6" customFormat="1" x14ac:dyDescent="0.3">
      <c r="J2142" s="55"/>
      <c r="K2142" s="55"/>
    </row>
    <row r="2143" spans="10:11" s="6" customFormat="1" x14ac:dyDescent="0.3">
      <c r="J2143" s="55"/>
      <c r="K2143" s="55"/>
    </row>
    <row r="2144" spans="10:11" s="6" customFormat="1" x14ac:dyDescent="0.3">
      <c r="J2144" s="55"/>
      <c r="K2144" s="55"/>
    </row>
    <row r="2145" spans="10:11" s="6" customFormat="1" x14ac:dyDescent="0.3">
      <c r="J2145" s="55"/>
      <c r="K2145" s="55"/>
    </row>
    <row r="2146" spans="10:11" s="6" customFormat="1" x14ac:dyDescent="0.3">
      <c r="J2146" s="55"/>
      <c r="K2146" s="55"/>
    </row>
    <row r="2147" spans="10:11" s="6" customFormat="1" x14ac:dyDescent="0.3">
      <c r="J2147" s="55"/>
      <c r="K2147" s="55"/>
    </row>
    <row r="2148" spans="10:11" s="6" customFormat="1" x14ac:dyDescent="0.3">
      <c r="J2148" s="55"/>
      <c r="K2148" s="55"/>
    </row>
    <row r="2149" spans="10:11" s="6" customFormat="1" x14ac:dyDescent="0.3">
      <c r="J2149" s="55"/>
      <c r="K2149" s="55"/>
    </row>
    <row r="2150" spans="10:11" s="6" customFormat="1" x14ac:dyDescent="0.3">
      <c r="J2150" s="55"/>
      <c r="K2150" s="55"/>
    </row>
    <row r="2151" spans="10:11" s="6" customFormat="1" x14ac:dyDescent="0.3">
      <c r="J2151" s="55"/>
      <c r="K2151" s="55"/>
    </row>
    <row r="2152" spans="10:11" s="6" customFormat="1" x14ac:dyDescent="0.3">
      <c r="J2152" s="55"/>
      <c r="K2152" s="55"/>
    </row>
    <row r="2153" spans="10:11" s="6" customFormat="1" x14ac:dyDescent="0.3">
      <c r="J2153" s="55"/>
      <c r="K2153" s="55"/>
    </row>
    <row r="2154" spans="10:11" s="6" customFormat="1" x14ac:dyDescent="0.3">
      <c r="J2154" s="55"/>
      <c r="K2154" s="55"/>
    </row>
    <row r="2155" spans="10:11" s="6" customFormat="1" x14ac:dyDescent="0.3">
      <c r="J2155" s="55"/>
      <c r="K2155" s="55"/>
    </row>
    <row r="2156" spans="10:11" s="6" customFormat="1" x14ac:dyDescent="0.3">
      <c r="J2156" s="55"/>
      <c r="K2156" s="55"/>
    </row>
    <row r="2157" spans="10:11" s="6" customFormat="1" x14ac:dyDescent="0.3">
      <c r="J2157" s="55"/>
      <c r="K2157" s="55"/>
    </row>
    <row r="2158" spans="10:11" s="6" customFormat="1" x14ac:dyDescent="0.3">
      <c r="J2158" s="55"/>
      <c r="K2158" s="55"/>
    </row>
    <row r="2159" spans="10:11" s="6" customFormat="1" x14ac:dyDescent="0.3">
      <c r="J2159" s="55"/>
      <c r="K2159" s="55"/>
    </row>
    <row r="2160" spans="10:11" s="6" customFormat="1" x14ac:dyDescent="0.3">
      <c r="J2160" s="55"/>
      <c r="K2160" s="55"/>
    </row>
    <row r="2161" spans="10:11" s="6" customFormat="1" x14ac:dyDescent="0.3">
      <c r="J2161" s="55"/>
      <c r="K2161" s="55"/>
    </row>
    <row r="2162" spans="10:11" s="6" customFormat="1" x14ac:dyDescent="0.3">
      <c r="J2162" s="55"/>
      <c r="K2162" s="55"/>
    </row>
    <row r="2163" spans="10:11" s="6" customFormat="1" x14ac:dyDescent="0.3">
      <c r="J2163" s="55"/>
      <c r="K2163" s="55"/>
    </row>
    <row r="2164" spans="10:11" s="6" customFormat="1" x14ac:dyDescent="0.3">
      <c r="J2164" s="55"/>
      <c r="K2164" s="55"/>
    </row>
    <row r="2165" spans="10:11" s="6" customFormat="1" x14ac:dyDescent="0.3">
      <c r="J2165" s="55"/>
      <c r="K2165" s="55"/>
    </row>
    <row r="2166" spans="10:11" s="6" customFormat="1" x14ac:dyDescent="0.3">
      <c r="J2166" s="55"/>
      <c r="K2166" s="55"/>
    </row>
    <row r="2167" spans="10:11" s="6" customFormat="1" x14ac:dyDescent="0.3">
      <c r="J2167" s="55"/>
      <c r="K2167" s="55"/>
    </row>
    <row r="2168" spans="10:11" s="6" customFormat="1" x14ac:dyDescent="0.3">
      <c r="J2168" s="55"/>
      <c r="K2168" s="55"/>
    </row>
    <row r="2169" spans="10:11" s="6" customFormat="1" x14ac:dyDescent="0.3">
      <c r="J2169" s="55"/>
      <c r="K2169" s="55"/>
    </row>
    <row r="2170" spans="10:11" s="6" customFormat="1" x14ac:dyDescent="0.3">
      <c r="J2170" s="55"/>
      <c r="K2170" s="55"/>
    </row>
    <row r="2171" spans="10:11" s="6" customFormat="1" x14ac:dyDescent="0.3">
      <c r="J2171" s="55"/>
      <c r="K2171" s="55"/>
    </row>
    <row r="2172" spans="10:11" s="6" customFormat="1" x14ac:dyDescent="0.3">
      <c r="J2172" s="55"/>
      <c r="K2172" s="55"/>
    </row>
    <row r="2173" spans="10:11" s="6" customFormat="1" x14ac:dyDescent="0.3">
      <c r="J2173" s="55"/>
      <c r="K2173" s="55"/>
    </row>
    <row r="2174" spans="10:11" s="6" customFormat="1" x14ac:dyDescent="0.3">
      <c r="J2174" s="55"/>
      <c r="K2174" s="55"/>
    </row>
    <row r="2175" spans="10:11" s="6" customFormat="1" x14ac:dyDescent="0.3">
      <c r="J2175" s="55"/>
      <c r="K2175" s="55"/>
    </row>
    <row r="2176" spans="10:11" s="6" customFormat="1" x14ac:dyDescent="0.3">
      <c r="J2176" s="55"/>
      <c r="K2176" s="55"/>
    </row>
    <row r="2177" spans="10:11" s="6" customFormat="1" x14ac:dyDescent="0.3">
      <c r="J2177" s="55"/>
      <c r="K2177" s="55"/>
    </row>
    <row r="2178" spans="10:11" s="6" customFormat="1" x14ac:dyDescent="0.3">
      <c r="J2178" s="55"/>
      <c r="K2178" s="55"/>
    </row>
    <row r="2179" spans="10:11" s="6" customFormat="1" x14ac:dyDescent="0.3">
      <c r="J2179" s="55"/>
      <c r="K2179" s="55"/>
    </row>
    <row r="2180" spans="10:11" s="6" customFormat="1" x14ac:dyDescent="0.3">
      <c r="J2180" s="55"/>
      <c r="K2180" s="55"/>
    </row>
    <row r="2181" spans="10:11" s="6" customFormat="1" x14ac:dyDescent="0.3">
      <c r="J2181" s="55"/>
      <c r="K2181" s="55"/>
    </row>
    <row r="2182" spans="10:11" s="6" customFormat="1" x14ac:dyDescent="0.3">
      <c r="J2182" s="55"/>
      <c r="K2182" s="55"/>
    </row>
    <row r="2183" spans="10:11" s="6" customFormat="1" x14ac:dyDescent="0.3">
      <c r="J2183" s="55"/>
      <c r="K2183" s="55"/>
    </row>
    <row r="2184" spans="10:11" s="6" customFormat="1" x14ac:dyDescent="0.3">
      <c r="J2184" s="55"/>
      <c r="K2184" s="55"/>
    </row>
    <row r="2185" spans="10:11" s="6" customFormat="1" x14ac:dyDescent="0.3">
      <c r="J2185" s="55"/>
      <c r="K2185" s="55"/>
    </row>
    <row r="2186" spans="10:11" s="6" customFormat="1" x14ac:dyDescent="0.3">
      <c r="J2186" s="55"/>
      <c r="K2186" s="55"/>
    </row>
    <row r="2187" spans="10:11" s="6" customFormat="1" x14ac:dyDescent="0.3">
      <c r="J2187" s="55"/>
      <c r="K2187" s="55"/>
    </row>
    <row r="2188" spans="10:11" s="6" customFormat="1" x14ac:dyDescent="0.3">
      <c r="J2188" s="55"/>
      <c r="K2188" s="55"/>
    </row>
    <row r="2189" spans="10:11" s="6" customFormat="1" x14ac:dyDescent="0.3">
      <c r="J2189" s="55"/>
      <c r="K2189" s="55"/>
    </row>
    <row r="2190" spans="10:11" s="6" customFormat="1" x14ac:dyDescent="0.3">
      <c r="J2190" s="55"/>
      <c r="K2190" s="55"/>
    </row>
    <row r="2191" spans="10:11" s="6" customFormat="1" x14ac:dyDescent="0.3">
      <c r="J2191" s="55"/>
      <c r="K2191" s="55"/>
    </row>
    <row r="2192" spans="10:11" s="6" customFormat="1" x14ac:dyDescent="0.3">
      <c r="J2192" s="55"/>
      <c r="K2192" s="55"/>
    </row>
    <row r="2193" spans="10:11" s="6" customFormat="1" x14ac:dyDescent="0.3">
      <c r="J2193" s="55"/>
      <c r="K2193" s="55"/>
    </row>
    <row r="2194" spans="10:11" s="6" customFormat="1" x14ac:dyDescent="0.3">
      <c r="J2194" s="55"/>
      <c r="K2194" s="55"/>
    </row>
    <row r="2195" spans="10:11" s="6" customFormat="1" x14ac:dyDescent="0.3">
      <c r="J2195" s="55"/>
      <c r="K2195" s="55"/>
    </row>
    <row r="2196" spans="10:11" s="6" customFormat="1" x14ac:dyDescent="0.3">
      <c r="J2196" s="55"/>
      <c r="K2196" s="55"/>
    </row>
    <row r="2197" spans="10:11" s="6" customFormat="1" x14ac:dyDescent="0.3">
      <c r="J2197" s="55"/>
      <c r="K2197" s="55"/>
    </row>
    <row r="2198" spans="10:11" s="6" customFormat="1" x14ac:dyDescent="0.3">
      <c r="J2198" s="55"/>
      <c r="K2198" s="55"/>
    </row>
    <row r="2199" spans="10:11" s="6" customFormat="1" x14ac:dyDescent="0.3">
      <c r="J2199" s="55"/>
      <c r="K2199" s="55"/>
    </row>
    <row r="2200" spans="10:11" s="6" customFormat="1" x14ac:dyDescent="0.3">
      <c r="J2200" s="55"/>
      <c r="K2200" s="55"/>
    </row>
    <row r="2201" spans="10:11" s="6" customFormat="1" x14ac:dyDescent="0.3">
      <c r="J2201" s="55"/>
      <c r="K2201" s="55"/>
    </row>
    <row r="2202" spans="10:11" s="6" customFormat="1" x14ac:dyDescent="0.3">
      <c r="J2202" s="55"/>
      <c r="K2202" s="55"/>
    </row>
    <row r="2203" spans="10:11" s="6" customFormat="1" x14ac:dyDescent="0.3">
      <c r="J2203" s="55"/>
      <c r="K2203" s="55"/>
    </row>
    <row r="2204" spans="10:11" s="6" customFormat="1" x14ac:dyDescent="0.3">
      <c r="J2204" s="55"/>
      <c r="K2204" s="55"/>
    </row>
    <row r="2205" spans="10:11" s="6" customFormat="1" x14ac:dyDescent="0.3">
      <c r="J2205" s="55"/>
      <c r="K2205" s="55"/>
    </row>
    <row r="2206" spans="10:11" s="6" customFormat="1" x14ac:dyDescent="0.3">
      <c r="J2206" s="55"/>
      <c r="K2206" s="55"/>
    </row>
    <row r="2207" spans="10:11" s="6" customFormat="1" x14ac:dyDescent="0.3">
      <c r="J2207" s="55"/>
      <c r="K2207" s="55"/>
    </row>
    <row r="2208" spans="10:11" s="6" customFormat="1" x14ac:dyDescent="0.3">
      <c r="J2208" s="55"/>
      <c r="K2208" s="55"/>
    </row>
    <row r="2209" spans="10:11" s="6" customFormat="1" x14ac:dyDescent="0.3">
      <c r="J2209" s="55"/>
      <c r="K2209" s="55"/>
    </row>
    <row r="2210" spans="10:11" s="6" customFormat="1" x14ac:dyDescent="0.3">
      <c r="J2210" s="55"/>
      <c r="K2210" s="55"/>
    </row>
    <row r="2211" spans="10:11" s="6" customFormat="1" x14ac:dyDescent="0.3">
      <c r="J2211" s="55"/>
      <c r="K2211" s="55"/>
    </row>
    <row r="2212" spans="10:11" s="6" customFormat="1" x14ac:dyDescent="0.3">
      <c r="J2212" s="55"/>
      <c r="K2212" s="55"/>
    </row>
    <row r="2213" spans="10:11" s="6" customFormat="1" x14ac:dyDescent="0.3">
      <c r="J2213" s="55"/>
      <c r="K2213" s="55"/>
    </row>
    <row r="2214" spans="10:11" s="6" customFormat="1" x14ac:dyDescent="0.3">
      <c r="J2214" s="55"/>
      <c r="K2214" s="55"/>
    </row>
    <row r="2215" spans="10:11" s="6" customFormat="1" x14ac:dyDescent="0.3">
      <c r="J2215" s="55"/>
      <c r="K2215" s="55"/>
    </row>
    <row r="2216" spans="10:11" s="6" customFormat="1" x14ac:dyDescent="0.3">
      <c r="J2216" s="55"/>
      <c r="K2216" s="55"/>
    </row>
    <row r="2217" spans="10:11" s="6" customFormat="1" x14ac:dyDescent="0.3">
      <c r="J2217" s="55"/>
      <c r="K2217" s="55"/>
    </row>
    <row r="2218" spans="10:11" s="6" customFormat="1" x14ac:dyDescent="0.3">
      <c r="J2218" s="55"/>
      <c r="K2218" s="55"/>
    </row>
    <row r="2219" spans="10:11" s="6" customFormat="1" x14ac:dyDescent="0.3">
      <c r="J2219" s="55"/>
      <c r="K2219" s="55"/>
    </row>
  </sheetData>
  <printOptions gridLines="1"/>
  <pageMargins left="0.7" right="0.7" top="0.75" bottom="0.75" header="0.3" footer="0.3"/>
  <pageSetup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8BDE-A867-4E82-8B16-FC0FF1D7225D}">
  <dimension ref="A2:K1513"/>
  <sheetViews>
    <sheetView workbookViewId="0">
      <pane xSplit="2" ySplit="18" topLeftCell="C19" activePane="bottomRight" state="frozen"/>
      <selection pane="topRight" activeCell="C1" sqref="C1"/>
      <selection pane="bottomLeft" activeCell="A19" sqref="A19"/>
      <selection pane="bottomRight" activeCell="A12" sqref="A12:XFD14"/>
    </sheetView>
  </sheetViews>
  <sheetFormatPr defaultRowHeight="14.4" x14ac:dyDescent="0.3"/>
  <cols>
    <col min="1" max="2" width="8.88671875" style="100"/>
    <col min="3" max="3" width="41.44140625" style="100" customWidth="1"/>
    <col min="4" max="4" width="12.88671875" style="100" customWidth="1"/>
    <col min="5" max="5" width="10.6640625" style="100" customWidth="1"/>
    <col min="6" max="6" width="15.6640625" style="100" customWidth="1"/>
    <col min="7" max="7" width="14.88671875" style="100" customWidth="1"/>
    <col min="8" max="8" width="8.88671875" style="99"/>
    <col min="9" max="9" width="8.88671875" style="100"/>
    <col min="10" max="11" width="13" style="100" customWidth="1"/>
  </cols>
  <sheetData>
    <row r="2" spans="1:11" x14ac:dyDescent="0.3">
      <c r="A2" s="99"/>
    </row>
    <row r="3" spans="1:11" x14ac:dyDescent="0.3">
      <c r="A3" s="99"/>
    </row>
    <row r="4" spans="1:11" x14ac:dyDescent="0.3">
      <c r="A4" s="99"/>
    </row>
    <row r="5" spans="1:11" x14ac:dyDescent="0.3">
      <c r="A5" s="99"/>
    </row>
    <row r="6" spans="1:11" x14ac:dyDescent="0.3">
      <c r="A6" s="99"/>
    </row>
    <row r="7" spans="1:11" x14ac:dyDescent="0.3">
      <c r="A7" s="99"/>
    </row>
    <row r="8" spans="1:11" s="17" customFormat="1" ht="18" x14ac:dyDescent="0.35">
      <c r="A8" s="16"/>
      <c r="B8" s="16"/>
      <c r="C8" s="16" t="s">
        <v>2586</v>
      </c>
      <c r="D8" s="16"/>
      <c r="E8" s="16"/>
      <c r="G8" s="16"/>
      <c r="H8" s="42" t="s">
        <v>2585</v>
      </c>
      <c r="J8" s="17" t="s">
        <v>2593</v>
      </c>
      <c r="K8" s="17" t="s">
        <v>95</v>
      </c>
    </row>
    <row r="9" spans="1:11" s="17" customFormat="1" ht="18" x14ac:dyDescent="0.35">
      <c r="A9" s="16"/>
      <c r="B9" s="16"/>
      <c r="C9" s="45" t="s">
        <v>3945</v>
      </c>
      <c r="D9" s="16"/>
      <c r="E9" s="16"/>
      <c r="G9" s="16"/>
      <c r="H9" s="42"/>
    </row>
    <row r="10" spans="1:11" ht="18" x14ac:dyDescent="0.35">
      <c r="A10" s="16"/>
      <c r="B10" s="16"/>
      <c r="C10" s="16"/>
      <c r="D10" s="16"/>
      <c r="E10" s="16"/>
      <c r="G10" s="16"/>
    </row>
    <row r="11" spans="1:11" ht="15.6" x14ac:dyDescent="0.3">
      <c r="A11" s="24"/>
      <c r="B11" s="24"/>
      <c r="C11" s="24" t="s">
        <v>2568</v>
      </c>
      <c r="D11" s="24"/>
      <c r="E11" s="24"/>
      <c r="F11" s="24"/>
      <c r="G11" s="24"/>
      <c r="H11" s="24"/>
      <c r="I11" s="24"/>
      <c r="J11" s="24"/>
    </row>
    <row r="12" spans="1:11" s="146" customFormat="1" ht="15.6" x14ac:dyDescent="0.3">
      <c r="A12" s="142"/>
      <c r="B12" s="143"/>
      <c r="C12" s="143" t="s">
        <v>2587</v>
      </c>
      <c r="D12" s="142"/>
      <c r="E12" s="142"/>
      <c r="F12" s="142"/>
      <c r="G12" s="142"/>
      <c r="H12" s="142">
        <f>H386</f>
        <v>321</v>
      </c>
      <c r="I12" s="144"/>
      <c r="J12" s="142">
        <f>J386</f>
        <v>2</v>
      </c>
      <c r="K12" s="145">
        <f>K386</f>
        <v>6.2305295950155761E-3</v>
      </c>
    </row>
    <row r="13" spans="1:11" s="146" customFormat="1" ht="15.6" x14ac:dyDescent="0.3">
      <c r="A13" s="142"/>
      <c r="B13" s="143"/>
      <c r="C13" s="143" t="s">
        <v>2588</v>
      </c>
      <c r="D13" s="142"/>
      <c r="E13" s="142"/>
      <c r="F13" s="142"/>
      <c r="G13" s="142"/>
      <c r="H13" s="142">
        <f>H1014</f>
        <v>556</v>
      </c>
      <c r="I13" s="144"/>
      <c r="J13" s="142">
        <f>J1014</f>
        <v>9</v>
      </c>
      <c r="K13" s="145">
        <f>K1014</f>
        <v>1.618705035971223E-2</v>
      </c>
    </row>
    <row r="14" spans="1:11" s="146" customFormat="1" ht="15.6" x14ac:dyDescent="0.3">
      <c r="A14" s="142"/>
      <c r="B14" s="143"/>
      <c r="C14" s="143" t="s">
        <v>2589</v>
      </c>
      <c r="D14" s="142"/>
      <c r="E14" s="142"/>
      <c r="F14" s="142"/>
      <c r="G14" s="142"/>
      <c r="H14" s="142">
        <f>H1511</f>
        <v>434</v>
      </c>
      <c r="I14" s="144"/>
      <c r="J14" s="142">
        <f>J1511</f>
        <v>4</v>
      </c>
      <c r="K14" s="145">
        <f>K1511</f>
        <v>9.2165898617511521E-3</v>
      </c>
    </row>
    <row r="15" spans="1:11" s="72" customFormat="1" ht="15.6" x14ac:dyDescent="0.3">
      <c r="A15" s="10"/>
      <c r="B15" s="15"/>
      <c r="C15" s="15" t="s">
        <v>2590</v>
      </c>
      <c r="D15" s="10"/>
      <c r="E15" s="10"/>
      <c r="F15" s="10"/>
      <c r="G15" s="10"/>
      <c r="H15" s="10">
        <f>H1513</f>
        <v>1311</v>
      </c>
      <c r="I15" s="71"/>
      <c r="J15" s="10">
        <f>J1513</f>
        <v>15</v>
      </c>
      <c r="K15" s="71">
        <f>K1513</f>
        <v>1.1441647597254004E-2</v>
      </c>
    </row>
    <row r="16" spans="1:11" s="51" customFormat="1" ht="15.6" x14ac:dyDescent="0.3">
      <c r="A16" s="15"/>
      <c r="B16" s="15"/>
      <c r="C16" s="15" t="s">
        <v>2734</v>
      </c>
      <c r="D16" s="15"/>
      <c r="E16" s="15"/>
      <c r="F16" s="15"/>
      <c r="G16" s="15"/>
      <c r="H16" s="15"/>
      <c r="I16" s="35"/>
      <c r="J16" s="15"/>
      <c r="K16" s="54">
        <v>0.75</v>
      </c>
    </row>
    <row r="18" spans="1:11" s="5" customFormat="1" ht="31.2" x14ac:dyDescent="0.3">
      <c r="A18" s="5" t="s">
        <v>0</v>
      </c>
      <c r="B18" s="58" t="s">
        <v>1</v>
      </c>
      <c r="C18" s="5" t="s">
        <v>2</v>
      </c>
      <c r="D18" s="5" t="s">
        <v>2530</v>
      </c>
      <c r="E18" s="5" t="s">
        <v>2531</v>
      </c>
      <c r="F18" s="5" t="s">
        <v>2532</v>
      </c>
      <c r="G18" s="5" t="s">
        <v>2533</v>
      </c>
      <c r="H18" s="5" t="s">
        <v>2538</v>
      </c>
      <c r="I18" s="5" t="s">
        <v>2591</v>
      </c>
      <c r="J18" s="5" t="s">
        <v>2592</v>
      </c>
      <c r="K18" s="59" t="s">
        <v>95</v>
      </c>
    </row>
    <row r="19" spans="1:11" s="6" customFormat="1" ht="15.6" x14ac:dyDescent="0.3">
      <c r="B19" s="60"/>
      <c r="H19" s="55"/>
      <c r="K19" s="56"/>
    </row>
    <row r="20" spans="1:11" ht="15.6" x14ac:dyDescent="0.3">
      <c r="A20" s="6" t="s">
        <v>104</v>
      </c>
      <c r="B20" s="6" t="s">
        <v>2834</v>
      </c>
      <c r="C20" s="6" t="s">
        <v>6</v>
      </c>
      <c r="D20" s="6" t="s">
        <v>2835</v>
      </c>
      <c r="E20" s="6" t="s">
        <v>111</v>
      </c>
      <c r="F20" s="6" t="s">
        <v>112</v>
      </c>
      <c r="G20" s="6" t="s">
        <v>113</v>
      </c>
      <c r="H20" s="55">
        <v>1</v>
      </c>
      <c r="I20" s="6" t="s">
        <v>121</v>
      </c>
      <c r="J20" s="6">
        <v>0</v>
      </c>
      <c r="K20" s="6"/>
    </row>
    <row r="21" spans="1:11" ht="15.6" x14ac:dyDescent="0.3">
      <c r="A21" s="6" t="s">
        <v>104</v>
      </c>
      <c r="B21" s="6" t="s">
        <v>2834</v>
      </c>
      <c r="C21" s="6" t="s">
        <v>6</v>
      </c>
      <c r="D21" s="6" t="s">
        <v>2837</v>
      </c>
      <c r="E21" s="6" t="s">
        <v>118</v>
      </c>
      <c r="F21" s="6" t="s">
        <v>119</v>
      </c>
      <c r="G21" s="6" t="s">
        <v>120</v>
      </c>
      <c r="H21" s="55">
        <v>1</v>
      </c>
      <c r="I21" s="6" t="s">
        <v>121</v>
      </c>
      <c r="J21" s="6">
        <v>0</v>
      </c>
      <c r="K21" s="6"/>
    </row>
    <row r="22" spans="1:11" ht="15.6" x14ac:dyDescent="0.3">
      <c r="A22" s="6" t="s">
        <v>104</v>
      </c>
      <c r="B22" s="6" t="s">
        <v>2834</v>
      </c>
      <c r="C22" s="6" t="s">
        <v>6</v>
      </c>
      <c r="D22" s="6" t="s">
        <v>2838</v>
      </c>
      <c r="E22" s="6" t="s">
        <v>2840</v>
      </c>
      <c r="F22" s="6" t="s">
        <v>106</v>
      </c>
      <c r="G22" s="6" t="s">
        <v>107</v>
      </c>
      <c r="H22" s="55">
        <v>1</v>
      </c>
      <c r="I22" s="6" t="s">
        <v>121</v>
      </c>
      <c r="J22" s="6">
        <v>0</v>
      </c>
      <c r="K22" s="6"/>
    </row>
    <row r="23" spans="1:11" ht="15.6" x14ac:dyDescent="0.3">
      <c r="A23" s="6" t="s">
        <v>104</v>
      </c>
      <c r="B23" s="6" t="s">
        <v>2834</v>
      </c>
      <c r="C23" s="6" t="s">
        <v>6</v>
      </c>
      <c r="D23" s="6" t="s">
        <v>2841</v>
      </c>
      <c r="E23" s="6" t="s">
        <v>2842</v>
      </c>
      <c r="F23" s="6" t="s">
        <v>138</v>
      </c>
      <c r="G23" s="6" t="s">
        <v>139</v>
      </c>
      <c r="H23" s="55">
        <v>1</v>
      </c>
      <c r="I23" s="6" t="s">
        <v>121</v>
      </c>
      <c r="J23" s="6">
        <v>0</v>
      </c>
      <c r="K23" s="6"/>
    </row>
    <row r="24" spans="1:11" ht="15.6" x14ac:dyDescent="0.3">
      <c r="A24" s="6" t="s">
        <v>104</v>
      </c>
      <c r="B24" s="6" t="s">
        <v>2834</v>
      </c>
      <c r="C24" s="6" t="s">
        <v>6</v>
      </c>
      <c r="D24" s="6" t="s">
        <v>2843</v>
      </c>
      <c r="E24" s="6" t="s">
        <v>2844</v>
      </c>
      <c r="F24" s="6" t="s">
        <v>133</v>
      </c>
      <c r="G24" s="6" t="s">
        <v>134</v>
      </c>
      <c r="H24" s="55">
        <v>1</v>
      </c>
      <c r="I24" s="6" t="s">
        <v>121</v>
      </c>
      <c r="J24" s="6">
        <v>0</v>
      </c>
      <c r="K24" s="6"/>
    </row>
    <row r="25" spans="1:11" ht="15.6" x14ac:dyDescent="0.3">
      <c r="A25" s="6" t="s">
        <v>104</v>
      </c>
      <c r="B25" s="6" t="s">
        <v>2834</v>
      </c>
      <c r="C25" s="6" t="s">
        <v>6</v>
      </c>
      <c r="D25" s="6" t="s">
        <v>2845</v>
      </c>
      <c r="E25" s="6" t="s">
        <v>2846</v>
      </c>
      <c r="F25" s="6" t="s">
        <v>136</v>
      </c>
      <c r="G25" s="6" t="s">
        <v>137</v>
      </c>
      <c r="H25" s="55">
        <v>1</v>
      </c>
      <c r="I25" s="6" t="s">
        <v>121</v>
      </c>
      <c r="J25" s="6">
        <v>0</v>
      </c>
      <c r="K25" s="6"/>
    </row>
    <row r="26" spans="1:11" ht="15.6" x14ac:dyDescent="0.3">
      <c r="A26" s="6" t="s">
        <v>104</v>
      </c>
      <c r="B26" s="6" t="s">
        <v>2834</v>
      </c>
      <c r="C26" s="6" t="s">
        <v>6</v>
      </c>
      <c r="D26" s="6" t="s">
        <v>2847</v>
      </c>
      <c r="E26" s="6" t="s">
        <v>2848</v>
      </c>
      <c r="F26" s="6" t="s">
        <v>130</v>
      </c>
      <c r="G26" s="6" t="s">
        <v>131</v>
      </c>
      <c r="H26" s="55">
        <v>1</v>
      </c>
      <c r="I26" s="6" t="s">
        <v>121</v>
      </c>
      <c r="J26" s="6">
        <v>0</v>
      </c>
      <c r="K26" s="6"/>
    </row>
    <row r="27" spans="1:11" ht="15.6" x14ac:dyDescent="0.3">
      <c r="A27" s="6" t="s">
        <v>104</v>
      </c>
      <c r="B27" s="6" t="s">
        <v>2834</v>
      </c>
      <c r="C27" s="6" t="s">
        <v>6</v>
      </c>
      <c r="D27" s="6" t="s">
        <v>2847</v>
      </c>
      <c r="E27" s="6" t="s">
        <v>2849</v>
      </c>
      <c r="F27" s="6" t="s">
        <v>122</v>
      </c>
      <c r="G27" s="6" t="s">
        <v>123</v>
      </c>
      <c r="H27" s="55">
        <v>1</v>
      </c>
      <c r="I27" s="6" t="s">
        <v>121</v>
      </c>
      <c r="J27" s="6">
        <v>0</v>
      </c>
      <c r="K27" s="6"/>
    </row>
    <row r="28" spans="1:11" ht="15.6" x14ac:dyDescent="0.3">
      <c r="A28" s="6" t="s">
        <v>104</v>
      </c>
      <c r="B28" s="6" t="s">
        <v>2834</v>
      </c>
      <c r="C28" s="6" t="s">
        <v>6</v>
      </c>
      <c r="D28" s="6" t="s">
        <v>2847</v>
      </c>
      <c r="E28" s="6" t="s">
        <v>2850</v>
      </c>
      <c r="F28" s="6" t="s">
        <v>109</v>
      </c>
      <c r="G28" s="6" t="s">
        <v>110</v>
      </c>
      <c r="H28" s="55">
        <v>1</v>
      </c>
      <c r="I28" s="6" t="s">
        <v>121</v>
      </c>
      <c r="J28" s="6">
        <v>0</v>
      </c>
      <c r="K28" s="6"/>
    </row>
    <row r="29" spans="1:11" ht="15.6" x14ac:dyDescent="0.3">
      <c r="A29" s="6" t="s">
        <v>104</v>
      </c>
      <c r="B29" s="6" t="s">
        <v>2834</v>
      </c>
      <c r="C29" s="6" t="s">
        <v>6</v>
      </c>
      <c r="D29" s="6" t="s">
        <v>2851</v>
      </c>
      <c r="E29" s="6" t="s">
        <v>115</v>
      </c>
      <c r="F29" s="6" t="s">
        <v>116</v>
      </c>
      <c r="G29" s="6" t="s">
        <v>117</v>
      </c>
      <c r="H29" s="55">
        <v>1</v>
      </c>
      <c r="I29" s="6" t="s">
        <v>121</v>
      </c>
      <c r="J29" s="6">
        <v>0</v>
      </c>
      <c r="K29" s="6"/>
    </row>
    <row r="30" spans="1:11" ht="15.6" x14ac:dyDescent="0.3">
      <c r="A30" s="6" t="s">
        <v>104</v>
      </c>
      <c r="B30" s="6" t="s">
        <v>2834</v>
      </c>
      <c r="C30" s="6" t="s">
        <v>6</v>
      </c>
      <c r="D30" s="6" t="s">
        <v>2852</v>
      </c>
      <c r="E30" s="6" t="s">
        <v>127</v>
      </c>
      <c r="F30" s="6" t="s">
        <v>128</v>
      </c>
      <c r="G30" s="6" t="s">
        <v>129</v>
      </c>
      <c r="H30" s="55">
        <v>1</v>
      </c>
      <c r="I30" s="6" t="s">
        <v>121</v>
      </c>
      <c r="J30" s="6">
        <v>0</v>
      </c>
      <c r="K30" s="6"/>
    </row>
    <row r="31" spans="1:11" ht="15.6" x14ac:dyDescent="0.3">
      <c r="A31" s="6" t="s">
        <v>104</v>
      </c>
      <c r="B31" s="6" t="s">
        <v>2834</v>
      </c>
      <c r="C31" s="6" t="s">
        <v>6</v>
      </c>
      <c r="D31" s="6" t="s">
        <v>2852</v>
      </c>
      <c r="E31" s="6" t="s">
        <v>124</v>
      </c>
      <c r="F31" s="6" t="s">
        <v>125</v>
      </c>
      <c r="G31" s="6" t="s">
        <v>126</v>
      </c>
      <c r="H31" s="55">
        <v>1</v>
      </c>
      <c r="I31" s="6" t="s">
        <v>121</v>
      </c>
      <c r="J31" s="6">
        <v>0</v>
      </c>
      <c r="K31" s="6"/>
    </row>
    <row r="32" spans="1:11" s="8" customFormat="1" ht="15.6" x14ac:dyDescent="0.3">
      <c r="A32" s="8" t="s">
        <v>2562</v>
      </c>
      <c r="B32" s="61"/>
      <c r="H32" s="29">
        <f>SUM(H20:H31)</f>
        <v>12</v>
      </c>
      <c r="J32" s="29">
        <f>SUM(J20:J31)</f>
        <v>0</v>
      </c>
      <c r="K32" s="62">
        <f>(J32/H32)</f>
        <v>0</v>
      </c>
    </row>
    <row r="33" spans="1:11" ht="15.6" x14ac:dyDescent="0.3">
      <c r="A33" s="6"/>
      <c r="B33" s="6"/>
      <c r="C33" s="6"/>
      <c r="D33" s="6"/>
      <c r="E33" s="6"/>
      <c r="F33" s="6"/>
      <c r="G33" s="6"/>
      <c r="H33" s="55"/>
      <c r="I33" s="6"/>
      <c r="J33" s="6"/>
      <c r="K33" s="6"/>
    </row>
    <row r="34" spans="1:11" ht="15.6" x14ac:dyDescent="0.3">
      <c r="A34" s="6" t="s">
        <v>104</v>
      </c>
      <c r="B34" s="6" t="s">
        <v>2834</v>
      </c>
      <c r="C34" s="6" t="s">
        <v>77</v>
      </c>
      <c r="D34" s="6" t="s">
        <v>2853</v>
      </c>
      <c r="E34" s="6" t="s">
        <v>151</v>
      </c>
      <c r="F34" s="6" t="s">
        <v>152</v>
      </c>
      <c r="G34" s="6" t="s">
        <v>153</v>
      </c>
      <c r="H34" s="55">
        <v>1</v>
      </c>
      <c r="I34" s="6" t="s">
        <v>121</v>
      </c>
      <c r="J34" s="6">
        <v>0</v>
      </c>
      <c r="K34" s="6"/>
    </row>
    <row r="35" spans="1:11" ht="15.6" x14ac:dyDescent="0.3">
      <c r="A35" s="6" t="s">
        <v>104</v>
      </c>
      <c r="B35" s="6" t="s">
        <v>2834</v>
      </c>
      <c r="C35" s="6" t="s">
        <v>77</v>
      </c>
      <c r="D35" s="6" t="s">
        <v>2853</v>
      </c>
      <c r="E35" s="6" t="s">
        <v>143</v>
      </c>
      <c r="F35" s="6" t="s">
        <v>144</v>
      </c>
      <c r="G35" s="6" t="s">
        <v>145</v>
      </c>
      <c r="H35" s="55">
        <v>1</v>
      </c>
      <c r="I35" s="6" t="s">
        <v>121</v>
      </c>
      <c r="J35" s="6">
        <v>0</v>
      </c>
      <c r="K35" s="6"/>
    </row>
    <row r="36" spans="1:11" ht="15.6" x14ac:dyDescent="0.3">
      <c r="A36" s="6" t="s">
        <v>104</v>
      </c>
      <c r="B36" s="6" t="s">
        <v>2834</v>
      </c>
      <c r="C36" s="6" t="s">
        <v>77</v>
      </c>
      <c r="D36" s="6" t="s">
        <v>2854</v>
      </c>
      <c r="E36" s="6" t="s">
        <v>167</v>
      </c>
      <c r="F36" s="6" t="s">
        <v>168</v>
      </c>
      <c r="G36" s="6" t="s">
        <v>169</v>
      </c>
      <c r="H36" s="55">
        <v>1</v>
      </c>
      <c r="I36" s="6" t="s">
        <v>121</v>
      </c>
      <c r="J36" s="6">
        <v>0</v>
      </c>
      <c r="K36" s="6"/>
    </row>
    <row r="37" spans="1:11" ht="15.6" x14ac:dyDescent="0.3">
      <c r="A37" s="6" t="s">
        <v>104</v>
      </c>
      <c r="B37" s="6" t="s">
        <v>2834</v>
      </c>
      <c r="C37" s="6" t="s">
        <v>77</v>
      </c>
      <c r="D37" s="6" t="s">
        <v>2855</v>
      </c>
      <c r="E37" s="6" t="s">
        <v>157</v>
      </c>
      <c r="F37" s="6" t="s">
        <v>158</v>
      </c>
      <c r="G37" s="6" t="s">
        <v>159</v>
      </c>
      <c r="H37" s="55">
        <v>1</v>
      </c>
      <c r="I37" s="6" t="s">
        <v>121</v>
      </c>
      <c r="J37" s="6">
        <v>0</v>
      </c>
      <c r="K37" s="6"/>
    </row>
    <row r="38" spans="1:11" ht="15.6" x14ac:dyDescent="0.3">
      <c r="A38" s="6" t="s">
        <v>104</v>
      </c>
      <c r="B38" s="6" t="s">
        <v>2834</v>
      </c>
      <c r="C38" s="6" t="s">
        <v>77</v>
      </c>
      <c r="D38" s="6" t="s">
        <v>2852</v>
      </c>
      <c r="E38" s="6" t="s">
        <v>179</v>
      </c>
      <c r="F38" s="6" t="s">
        <v>180</v>
      </c>
      <c r="G38" s="6" t="s">
        <v>181</v>
      </c>
      <c r="H38" s="55">
        <v>1</v>
      </c>
      <c r="I38" s="6" t="s">
        <v>121</v>
      </c>
      <c r="J38" s="6">
        <v>0</v>
      </c>
      <c r="K38" s="6"/>
    </row>
    <row r="39" spans="1:11" ht="15.6" x14ac:dyDescent="0.3">
      <c r="A39" s="6" t="s">
        <v>104</v>
      </c>
      <c r="B39" s="6" t="s">
        <v>2834</v>
      </c>
      <c r="C39" s="6" t="s">
        <v>77</v>
      </c>
      <c r="D39" s="6" t="s">
        <v>2856</v>
      </c>
      <c r="E39" s="6" t="s">
        <v>2857</v>
      </c>
      <c r="F39" s="6" t="s">
        <v>185</v>
      </c>
      <c r="G39" s="6" t="s">
        <v>186</v>
      </c>
      <c r="H39" s="55">
        <v>1</v>
      </c>
      <c r="I39" s="6" t="s">
        <v>121</v>
      </c>
      <c r="J39" s="6">
        <v>0</v>
      </c>
      <c r="K39" s="6"/>
    </row>
    <row r="40" spans="1:11" ht="15.6" x14ac:dyDescent="0.3">
      <c r="A40" s="6" t="s">
        <v>104</v>
      </c>
      <c r="B40" s="6" t="s">
        <v>2834</v>
      </c>
      <c r="C40" s="6" t="s">
        <v>77</v>
      </c>
      <c r="D40" s="6" t="s">
        <v>2858</v>
      </c>
      <c r="E40" s="6" t="s">
        <v>2860</v>
      </c>
      <c r="F40" s="6" t="s">
        <v>163</v>
      </c>
      <c r="G40" s="6" t="s">
        <v>164</v>
      </c>
      <c r="H40" s="55">
        <v>1</v>
      </c>
      <c r="I40" s="6" t="s">
        <v>121</v>
      </c>
      <c r="J40" s="6">
        <v>0</v>
      </c>
      <c r="K40" s="6"/>
    </row>
    <row r="41" spans="1:11" ht="15.6" x14ac:dyDescent="0.3">
      <c r="A41" s="6" t="s">
        <v>104</v>
      </c>
      <c r="B41" s="6" t="s">
        <v>2834</v>
      </c>
      <c r="C41" s="6" t="s">
        <v>77</v>
      </c>
      <c r="D41" s="6" t="s">
        <v>2861</v>
      </c>
      <c r="E41" s="6" t="s">
        <v>2862</v>
      </c>
      <c r="F41" s="6" t="s">
        <v>161</v>
      </c>
      <c r="G41" s="6" t="s">
        <v>162</v>
      </c>
      <c r="H41" s="55">
        <v>1</v>
      </c>
      <c r="I41" s="6" t="s">
        <v>121</v>
      </c>
      <c r="J41" s="6">
        <v>0</v>
      </c>
      <c r="K41" s="6"/>
    </row>
    <row r="42" spans="1:11" ht="15.6" x14ac:dyDescent="0.3">
      <c r="A42" s="6" t="s">
        <v>104</v>
      </c>
      <c r="B42" s="6" t="s">
        <v>2834</v>
      </c>
      <c r="C42" s="6" t="s">
        <v>77</v>
      </c>
      <c r="D42" s="6" t="s">
        <v>2863</v>
      </c>
      <c r="E42" s="6" t="s">
        <v>2864</v>
      </c>
      <c r="F42" s="6" t="s">
        <v>165</v>
      </c>
      <c r="G42" s="6" t="s">
        <v>166</v>
      </c>
      <c r="H42" s="55">
        <v>1</v>
      </c>
      <c r="I42" s="6" t="s">
        <v>121</v>
      </c>
      <c r="J42" s="6">
        <v>0</v>
      </c>
      <c r="K42" s="6"/>
    </row>
    <row r="43" spans="1:11" ht="15.6" x14ac:dyDescent="0.3">
      <c r="A43" s="6" t="s">
        <v>104</v>
      </c>
      <c r="B43" s="6" t="s">
        <v>2834</v>
      </c>
      <c r="C43" s="6" t="s">
        <v>77</v>
      </c>
      <c r="D43" s="6" t="s">
        <v>2841</v>
      </c>
      <c r="E43" s="6" t="s">
        <v>2865</v>
      </c>
      <c r="F43" s="6" t="s">
        <v>177</v>
      </c>
      <c r="G43" s="6" t="s">
        <v>178</v>
      </c>
      <c r="H43" s="55">
        <v>1</v>
      </c>
      <c r="I43" s="6" t="s">
        <v>121</v>
      </c>
      <c r="J43" s="6">
        <v>0</v>
      </c>
      <c r="K43" s="6"/>
    </row>
    <row r="44" spans="1:11" ht="15.6" x14ac:dyDescent="0.3">
      <c r="A44" s="6" t="s">
        <v>104</v>
      </c>
      <c r="B44" s="6" t="s">
        <v>2834</v>
      </c>
      <c r="C44" s="6" t="s">
        <v>77</v>
      </c>
      <c r="D44" s="6" t="s">
        <v>2866</v>
      </c>
      <c r="E44" s="6" t="s">
        <v>2867</v>
      </c>
      <c r="F44" s="6" t="s">
        <v>175</v>
      </c>
      <c r="G44" s="6" t="s">
        <v>176</v>
      </c>
      <c r="H44" s="55">
        <v>1</v>
      </c>
      <c r="I44" s="6" t="s">
        <v>121</v>
      </c>
      <c r="J44" s="6">
        <v>0</v>
      </c>
      <c r="K44" s="6"/>
    </row>
    <row r="45" spans="1:11" ht="15.6" x14ac:dyDescent="0.3">
      <c r="A45" s="6" t="s">
        <v>104</v>
      </c>
      <c r="B45" s="6" t="s">
        <v>2834</v>
      </c>
      <c r="C45" s="6" t="s">
        <v>77</v>
      </c>
      <c r="D45" s="6" t="s">
        <v>2868</v>
      </c>
      <c r="E45" s="6" t="s">
        <v>2869</v>
      </c>
      <c r="F45" s="6" t="s">
        <v>170</v>
      </c>
      <c r="G45" s="6" t="s">
        <v>171</v>
      </c>
      <c r="H45" s="55">
        <v>1</v>
      </c>
      <c r="I45" s="6" t="s">
        <v>121</v>
      </c>
      <c r="J45" s="6">
        <v>0</v>
      </c>
      <c r="K45" s="6"/>
    </row>
    <row r="46" spans="1:11" ht="15.6" x14ac:dyDescent="0.3">
      <c r="A46" s="6" t="s">
        <v>104</v>
      </c>
      <c r="B46" s="6" t="s">
        <v>2834</v>
      </c>
      <c r="C46" s="6" t="s">
        <v>77</v>
      </c>
      <c r="D46" s="6" t="s">
        <v>2870</v>
      </c>
      <c r="E46" s="6" t="s">
        <v>2842</v>
      </c>
      <c r="F46" s="6" t="s">
        <v>138</v>
      </c>
      <c r="G46" s="6" t="s">
        <v>139</v>
      </c>
      <c r="H46" s="55">
        <v>1</v>
      </c>
      <c r="I46" s="6" t="s">
        <v>121</v>
      </c>
      <c r="J46" s="6">
        <v>0</v>
      </c>
      <c r="K46" s="6"/>
    </row>
    <row r="47" spans="1:11" ht="15.6" x14ac:dyDescent="0.3">
      <c r="A47" s="6" t="s">
        <v>104</v>
      </c>
      <c r="B47" s="6" t="s">
        <v>2834</v>
      </c>
      <c r="C47" s="6" t="s">
        <v>77</v>
      </c>
      <c r="D47" s="6" t="s">
        <v>2871</v>
      </c>
      <c r="E47" s="6" t="s">
        <v>2872</v>
      </c>
      <c r="F47" s="6" t="s">
        <v>149</v>
      </c>
      <c r="G47" s="6" t="s">
        <v>150</v>
      </c>
      <c r="H47" s="55">
        <v>1</v>
      </c>
      <c r="I47" s="6" t="s">
        <v>121</v>
      </c>
      <c r="J47" s="6">
        <v>0</v>
      </c>
      <c r="K47" s="6"/>
    </row>
    <row r="48" spans="1:11" ht="15.6" x14ac:dyDescent="0.3">
      <c r="A48" s="6" t="s">
        <v>104</v>
      </c>
      <c r="B48" s="6" t="s">
        <v>2834</v>
      </c>
      <c r="C48" s="6" t="s">
        <v>77</v>
      </c>
      <c r="D48" s="6" t="s">
        <v>2856</v>
      </c>
      <c r="E48" s="6" t="s">
        <v>2874</v>
      </c>
      <c r="F48" s="6" t="s">
        <v>155</v>
      </c>
      <c r="G48" s="6" t="s">
        <v>156</v>
      </c>
      <c r="H48" s="55">
        <v>1</v>
      </c>
      <c r="I48" s="6" t="s">
        <v>121</v>
      </c>
      <c r="J48" s="6">
        <v>0</v>
      </c>
      <c r="K48" s="6"/>
    </row>
    <row r="49" spans="1:11" ht="15.6" x14ac:dyDescent="0.3">
      <c r="A49" s="6" t="s">
        <v>104</v>
      </c>
      <c r="B49" s="6" t="s">
        <v>2834</v>
      </c>
      <c r="C49" s="6" t="s">
        <v>77</v>
      </c>
      <c r="D49" s="6" t="s">
        <v>2852</v>
      </c>
      <c r="E49" s="6" t="s">
        <v>172</v>
      </c>
      <c r="F49" s="6" t="s">
        <v>173</v>
      </c>
      <c r="G49" s="6" t="s">
        <v>159</v>
      </c>
      <c r="H49" s="55">
        <v>1</v>
      </c>
      <c r="I49" s="6" t="s">
        <v>121</v>
      </c>
      <c r="J49" s="6">
        <v>0</v>
      </c>
      <c r="K49" s="6"/>
    </row>
    <row r="50" spans="1:11" ht="15.6" x14ac:dyDescent="0.3">
      <c r="A50" s="6" t="s">
        <v>104</v>
      </c>
      <c r="B50" s="6" t="s">
        <v>2834</v>
      </c>
      <c r="C50" s="6" t="s">
        <v>77</v>
      </c>
      <c r="D50" s="6" t="s">
        <v>2875</v>
      </c>
      <c r="E50" s="6" t="s">
        <v>146</v>
      </c>
      <c r="F50" s="6" t="s">
        <v>147</v>
      </c>
      <c r="G50" s="6" t="s">
        <v>148</v>
      </c>
      <c r="H50" s="55">
        <v>1</v>
      </c>
      <c r="I50" s="6" t="s">
        <v>121</v>
      </c>
      <c r="J50" s="6">
        <v>0</v>
      </c>
      <c r="K50" s="6"/>
    </row>
    <row r="51" spans="1:11" ht="15.6" x14ac:dyDescent="0.3">
      <c r="A51" s="6" t="s">
        <v>104</v>
      </c>
      <c r="B51" s="6" t="s">
        <v>2834</v>
      </c>
      <c r="C51" s="6" t="s">
        <v>77</v>
      </c>
      <c r="D51" s="6" t="s">
        <v>2856</v>
      </c>
      <c r="E51" s="6" t="s">
        <v>140</v>
      </c>
      <c r="F51" s="6" t="s">
        <v>141</v>
      </c>
      <c r="G51" s="6" t="s">
        <v>142</v>
      </c>
      <c r="H51" s="55">
        <v>1</v>
      </c>
      <c r="I51" s="6" t="s">
        <v>121</v>
      </c>
      <c r="J51" s="6">
        <v>0</v>
      </c>
      <c r="K51" s="6"/>
    </row>
    <row r="52" spans="1:11" ht="15.6" x14ac:dyDescent="0.3">
      <c r="A52" s="6" t="s">
        <v>104</v>
      </c>
      <c r="B52" s="6" t="s">
        <v>2834</v>
      </c>
      <c r="C52" s="6" t="s">
        <v>77</v>
      </c>
      <c r="D52" s="6" t="s">
        <v>2856</v>
      </c>
      <c r="E52" s="6" t="s">
        <v>182</v>
      </c>
      <c r="F52" s="6" t="s">
        <v>183</v>
      </c>
      <c r="G52" s="6" t="s">
        <v>184</v>
      </c>
      <c r="H52" s="55">
        <v>1</v>
      </c>
      <c r="I52" s="6" t="s">
        <v>121</v>
      </c>
      <c r="J52" s="6">
        <v>0</v>
      </c>
      <c r="K52" s="6"/>
    </row>
    <row r="53" spans="1:11" ht="15.6" x14ac:dyDescent="0.3">
      <c r="A53" s="6" t="s">
        <v>104</v>
      </c>
      <c r="B53" s="6" t="s">
        <v>2834</v>
      </c>
      <c r="C53" s="6" t="s">
        <v>77</v>
      </c>
      <c r="D53" s="6" t="s">
        <v>2876</v>
      </c>
      <c r="E53" s="6" t="s">
        <v>187</v>
      </c>
      <c r="F53" s="6" t="s">
        <v>188</v>
      </c>
      <c r="G53" s="6" t="s">
        <v>189</v>
      </c>
      <c r="H53" s="55">
        <v>1</v>
      </c>
      <c r="I53" s="6" t="s">
        <v>121</v>
      </c>
      <c r="J53" s="6">
        <v>0</v>
      </c>
      <c r="K53" s="6"/>
    </row>
    <row r="54" spans="1:11" s="8" customFormat="1" ht="15.6" x14ac:dyDescent="0.3">
      <c r="A54" s="8" t="s">
        <v>2562</v>
      </c>
      <c r="B54" s="61"/>
      <c r="H54" s="29">
        <f>SUM(H34:H53)</f>
        <v>20</v>
      </c>
      <c r="J54" s="29">
        <f>SUM(J34:J53)</f>
        <v>0</v>
      </c>
      <c r="K54" s="62">
        <f>(J54/H54)</f>
        <v>0</v>
      </c>
    </row>
    <row r="55" spans="1:11" ht="15.6" x14ac:dyDescent="0.3">
      <c r="A55" s="6"/>
      <c r="B55" s="6"/>
      <c r="C55" s="6"/>
      <c r="D55" s="6"/>
      <c r="E55" s="6"/>
      <c r="F55" s="6"/>
      <c r="G55" s="6"/>
      <c r="H55" s="55"/>
      <c r="I55" s="6"/>
      <c r="J55" s="6"/>
      <c r="K55" s="6"/>
    </row>
    <row r="56" spans="1:11" ht="15.6" x14ac:dyDescent="0.3">
      <c r="A56" s="6" t="s">
        <v>104</v>
      </c>
      <c r="B56" s="6" t="s">
        <v>2834</v>
      </c>
      <c r="C56" s="6" t="s">
        <v>5</v>
      </c>
      <c r="D56" s="6" t="s">
        <v>2877</v>
      </c>
      <c r="E56" s="6" t="s">
        <v>2878</v>
      </c>
      <c r="F56" s="6" t="s">
        <v>193</v>
      </c>
      <c r="G56" s="6" t="s">
        <v>194</v>
      </c>
      <c r="H56" s="55">
        <v>1</v>
      </c>
      <c r="I56" s="6" t="s">
        <v>121</v>
      </c>
      <c r="J56" s="6">
        <v>0</v>
      </c>
      <c r="K56" s="6"/>
    </row>
    <row r="57" spans="1:11" ht="15.6" x14ac:dyDescent="0.3">
      <c r="A57" s="6" t="s">
        <v>104</v>
      </c>
      <c r="B57" s="6" t="s">
        <v>2834</v>
      </c>
      <c r="C57" s="6" t="s">
        <v>5</v>
      </c>
      <c r="D57" s="6" t="s">
        <v>2855</v>
      </c>
      <c r="E57" s="6" t="s">
        <v>2879</v>
      </c>
      <c r="F57" s="6" t="s">
        <v>197</v>
      </c>
      <c r="G57" s="6" t="s">
        <v>198</v>
      </c>
      <c r="H57" s="55">
        <v>1</v>
      </c>
      <c r="I57" s="6" t="s">
        <v>121</v>
      </c>
      <c r="J57" s="6">
        <v>0</v>
      </c>
      <c r="K57" s="6"/>
    </row>
    <row r="58" spans="1:11" ht="15.6" x14ac:dyDescent="0.3">
      <c r="A58" s="6" t="s">
        <v>104</v>
      </c>
      <c r="B58" s="6" t="s">
        <v>2834</v>
      </c>
      <c r="C58" s="6" t="s">
        <v>5</v>
      </c>
      <c r="D58" s="6" t="s">
        <v>2880</v>
      </c>
      <c r="E58" s="6" t="s">
        <v>2881</v>
      </c>
      <c r="F58" s="6" t="s">
        <v>191</v>
      </c>
      <c r="G58" s="6" t="s">
        <v>192</v>
      </c>
      <c r="H58" s="55">
        <v>1</v>
      </c>
      <c r="I58" s="6" t="s">
        <v>121</v>
      </c>
      <c r="J58" s="6">
        <v>0</v>
      </c>
      <c r="K58" s="6"/>
    </row>
    <row r="59" spans="1:11" ht="15.6" x14ac:dyDescent="0.3">
      <c r="A59" s="6" t="s">
        <v>104</v>
      </c>
      <c r="B59" s="6" t="s">
        <v>2834</v>
      </c>
      <c r="C59" s="6" t="s">
        <v>5</v>
      </c>
      <c r="D59" s="6" t="s">
        <v>2882</v>
      </c>
      <c r="E59" s="6" t="s">
        <v>2884</v>
      </c>
      <c r="F59" s="6" t="s">
        <v>195</v>
      </c>
      <c r="G59" s="6" t="s">
        <v>196</v>
      </c>
      <c r="H59" s="55">
        <v>1</v>
      </c>
      <c r="I59" s="6" t="s">
        <v>121</v>
      </c>
      <c r="J59" s="6">
        <v>0</v>
      </c>
      <c r="K59" s="6"/>
    </row>
    <row r="60" spans="1:11" ht="15.6" x14ac:dyDescent="0.3">
      <c r="A60" s="6" t="s">
        <v>104</v>
      </c>
      <c r="B60" s="6" t="s">
        <v>2834</v>
      </c>
      <c r="C60" s="6" t="s">
        <v>5</v>
      </c>
      <c r="D60" s="6" t="s">
        <v>2863</v>
      </c>
      <c r="E60" s="6" t="s">
        <v>2864</v>
      </c>
      <c r="F60" s="6" t="s">
        <v>165</v>
      </c>
      <c r="G60" s="6" t="s">
        <v>166</v>
      </c>
      <c r="H60" s="55">
        <v>1</v>
      </c>
      <c r="I60" s="6" t="s">
        <v>121</v>
      </c>
      <c r="J60" s="6">
        <v>0</v>
      </c>
      <c r="K60" s="6"/>
    </row>
    <row r="61" spans="1:11" ht="15.6" x14ac:dyDescent="0.3">
      <c r="A61" s="6" t="s">
        <v>104</v>
      </c>
      <c r="B61" s="6" t="s">
        <v>2834</v>
      </c>
      <c r="C61" s="6" t="s">
        <v>5</v>
      </c>
      <c r="D61" s="6" t="s">
        <v>2885</v>
      </c>
      <c r="E61" s="6" t="s">
        <v>2886</v>
      </c>
      <c r="F61" s="6" t="s">
        <v>202</v>
      </c>
      <c r="G61" s="6" t="s">
        <v>203</v>
      </c>
      <c r="H61" s="55">
        <v>1</v>
      </c>
      <c r="I61" s="6" t="s">
        <v>121</v>
      </c>
      <c r="J61" s="6">
        <v>0</v>
      </c>
      <c r="K61" s="6"/>
    </row>
    <row r="62" spans="1:11" ht="15.6" x14ac:dyDescent="0.3">
      <c r="A62" s="6" t="s">
        <v>104</v>
      </c>
      <c r="B62" s="6" t="s">
        <v>2834</v>
      </c>
      <c r="C62" s="6" t="s">
        <v>5</v>
      </c>
      <c r="D62" s="6" t="s">
        <v>2887</v>
      </c>
      <c r="E62" s="6" t="s">
        <v>2888</v>
      </c>
      <c r="F62" s="6" t="s">
        <v>197</v>
      </c>
      <c r="G62" s="6" t="s">
        <v>204</v>
      </c>
      <c r="H62" s="55">
        <v>1</v>
      </c>
      <c r="I62" s="6" t="s">
        <v>121</v>
      </c>
      <c r="J62" s="6">
        <v>0</v>
      </c>
      <c r="K62" s="6"/>
    </row>
    <row r="63" spans="1:11" ht="15.6" x14ac:dyDescent="0.3">
      <c r="A63" s="6" t="s">
        <v>104</v>
      </c>
      <c r="B63" s="6" t="s">
        <v>2834</v>
      </c>
      <c r="C63" s="6" t="s">
        <v>5</v>
      </c>
      <c r="D63" s="6" t="s">
        <v>2882</v>
      </c>
      <c r="E63" s="6" t="s">
        <v>2889</v>
      </c>
      <c r="F63" s="6" t="s">
        <v>142</v>
      </c>
      <c r="G63" s="6" t="s">
        <v>199</v>
      </c>
      <c r="H63" s="55">
        <v>1</v>
      </c>
      <c r="I63" s="6" t="s">
        <v>121</v>
      </c>
      <c r="J63" s="6">
        <v>0</v>
      </c>
      <c r="K63" s="6"/>
    </row>
    <row r="64" spans="1:11" ht="15.6" x14ac:dyDescent="0.3">
      <c r="A64" s="6" t="s">
        <v>104</v>
      </c>
      <c r="B64" s="6" t="s">
        <v>2834</v>
      </c>
      <c r="C64" s="6" t="s">
        <v>5</v>
      </c>
      <c r="D64" s="6" t="s">
        <v>2890</v>
      </c>
      <c r="E64" s="6" t="s">
        <v>2891</v>
      </c>
      <c r="F64" s="6" t="s">
        <v>200</v>
      </c>
      <c r="G64" s="6" t="s">
        <v>201</v>
      </c>
      <c r="H64" s="55">
        <v>1</v>
      </c>
      <c r="I64" s="6" t="s">
        <v>121</v>
      </c>
      <c r="J64" s="6">
        <v>0</v>
      </c>
      <c r="K64" s="6"/>
    </row>
    <row r="65" spans="1:11" s="8" customFormat="1" ht="15.6" x14ac:dyDescent="0.3">
      <c r="A65" s="8" t="s">
        <v>2562</v>
      </c>
      <c r="B65" s="61"/>
      <c r="H65" s="8">
        <f>SUM(H56:H64)</f>
        <v>9</v>
      </c>
      <c r="J65" s="8">
        <f>SUM(J56:J64)</f>
        <v>0</v>
      </c>
      <c r="K65" s="62">
        <f>(J65/H65)</f>
        <v>0</v>
      </c>
    </row>
    <row r="66" spans="1:11" ht="15.6" x14ac:dyDescent="0.3">
      <c r="A66" s="6"/>
      <c r="B66" s="6"/>
      <c r="C66" s="6"/>
      <c r="D66" s="6"/>
      <c r="E66" s="6"/>
      <c r="F66" s="6"/>
      <c r="G66" s="6"/>
      <c r="H66" s="55"/>
      <c r="I66" s="6"/>
      <c r="J66" s="6"/>
      <c r="K66" s="6"/>
    </row>
    <row r="67" spans="1:11" ht="15.6" x14ac:dyDescent="0.3">
      <c r="A67" s="6" t="s">
        <v>104</v>
      </c>
      <c r="B67" s="6" t="s">
        <v>2834</v>
      </c>
      <c r="C67" s="6" t="s">
        <v>4</v>
      </c>
      <c r="D67" s="6" t="s">
        <v>2856</v>
      </c>
      <c r="E67" s="6" t="s">
        <v>205</v>
      </c>
      <c r="F67" s="6" t="s">
        <v>206</v>
      </c>
      <c r="G67" s="6" t="s">
        <v>207</v>
      </c>
      <c r="H67" s="55">
        <v>1</v>
      </c>
      <c r="I67" s="6" t="s">
        <v>121</v>
      </c>
      <c r="J67" s="6">
        <v>0</v>
      </c>
      <c r="K67" s="6"/>
    </row>
    <row r="68" spans="1:11" ht="15.6" x14ac:dyDescent="0.3">
      <c r="A68" s="6" t="s">
        <v>104</v>
      </c>
      <c r="B68" s="6" t="s">
        <v>2834</v>
      </c>
      <c r="C68" s="6" t="s">
        <v>4</v>
      </c>
      <c r="D68" s="6" t="s">
        <v>2856</v>
      </c>
      <c r="E68" s="6" t="s">
        <v>208</v>
      </c>
      <c r="F68" s="6" t="s">
        <v>209</v>
      </c>
      <c r="G68" s="6" t="s">
        <v>210</v>
      </c>
      <c r="H68" s="55">
        <v>1</v>
      </c>
      <c r="I68" s="6" t="s">
        <v>121</v>
      </c>
      <c r="J68" s="6">
        <v>0</v>
      </c>
      <c r="K68" s="6"/>
    </row>
    <row r="69" spans="1:11" ht="15.6" x14ac:dyDescent="0.3">
      <c r="A69" s="6" t="s">
        <v>104</v>
      </c>
      <c r="B69" s="6" t="s">
        <v>2834</v>
      </c>
      <c r="C69" s="6" t="s">
        <v>4</v>
      </c>
      <c r="D69" s="6" t="s">
        <v>2892</v>
      </c>
      <c r="E69" s="6" t="s">
        <v>237</v>
      </c>
      <c r="F69" s="6" t="s">
        <v>238</v>
      </c>
      <c r="G69" s="6" t="s">
        <v>171</v>
      </c>
      <c r="H69" s="55">
        <v>1</v>
      </c>
      <c r="I69" s="6" t="s">
        <v>121</v>
      </c>
      <c r="J69" s="6">
        <v>0</v>
      </c>
      <c r="K69" s="6"/>
    </row>
    <row r="70" spans="1:11" ht="15.6" x14ac:dyDescent="0.3">
      <c r="A70" s="6" t="s">
        <v>104</v>
      </c>
      <c r="B70" s="6" t="s">
        <v>2834</v>
      </c>
      <c r="C70" s="6" t="s">
        <v>4</v>
      </c>
      <c r="D70" s="6" t="s">
        <v>2893</v>
      </c>
      <c r="E70" s="6" t="s">
        <v>2894</v>
      </c>
      <c r="F70" s="6" t="s">
        <v>426</v>
      </c>
      <c r="G70" s="6" t="s">
        <v>2895</v>
      </c>
      <c r="H70" s="55">
        <v>1</v>
      </c>
      <c r="I70" s="6" t="s">
        <v>121</v>
      </c>
      <c r="J70" s="6">
        <v>0</v>
      </c>
      <c r="K70" s="6"/>
    </row>
    <row r="71" spans="1:11" ht="15.6" x14ac:dyDescent="0.3">
      <c r="A71" s="6" t="s">
        <v>104</v>
      </c>
      <c r="B71" s="6" t="s">
        <v>2834</v>
      </c>
      <c r="C71" s="6" t="s">
        <v>4</v>
      </c>
      <c r="D71" s="6" t="s">
        <v>2876</v>
      </c>
      <c r="E71" s="6" t="s">
        <v>211</v>
      </c>
      <c r="F71" s="6" t="s">
        <v>212</v>
      </c>
      <c r="G71" s="6" t="s">
        <v>213</v>
      </c>
      <c r="H71" s="55">
        <v>1</v>
      </c>
      <c r="I71" s="6" t="s">
        <v>121</v>
      </c>
      <c r="J71" s="6">
        <v>0</v>
      </c>
      <c r="K71" s="6"/>
    </row>
    <row r="72" spans="1:11" ht="15.6" x14ac:dyDescent="0.3">
      <c r="A72" s="6" t="s">
        <v>104</v>
      </c>
      <c r="B72" s="6" t="s">
        <v>2834</v>
      </c>
      <c r="C72" s="6" t="s">
        <v>4</v>
      </c>
      <c r="D72" s="6" t="s">
        <v>2856</v>
      </c>
      <c r="E72" s="6" t="s">
        <v>214</v>
      </c>
      <c r="F72" s="6" t="s">
        <v>215</v>
      </c>
      <c r="G72" s="6" t="s">
        <v>216</v>
      </c>
      <c r="H72" s="55">
        <v>1</v>
      </c>
      <c r="I72" s="6" t="s">
        <v>121</v>
      </c>
      <c r="J72" s="6">
        <v>0</v>
      </c>
      <c r="K72" s="6"/>
    </row>
    <row r="73" spans="1:11" ht="15.6" x14ac:dyDescent="0.3">
      <c r="A73" s="6" t="s">
        <v>104</v>
      </c>
      <c r="B73" s="6" t="s">
        <v>2834</v>
      </c>
      <c r="C73" s="6" t="s">
        <v>4</v>
      </c>
      <c r="D73" s="6" t="s">
        <v>2856</v>
      </c>
      <c r="E73" s="6" t="s">
        <v>217</v>
      </c>
      <c r="F73" s="6" t="s">
        <v>218</v>
      </c>
      <c r="G73" s="6" t="s">
        <v>219</v>
      </c>
      <c r="H73" s="55">
        <v>1</v>
      </c>
      <c r="I73" s="6" t="s">
        <v>121</v>
      </c>
      <c r="J73" s="6">
        <v>0</v>
      </c>
      <c r="K73" s="6"/>
    </row>
    <row r="74" spans="1:11" ht="15.6" x14ac:dyDescent="0.3">
      <c r="A74" s="6" t="s">
        <v>104</v>
      </c>
      <c r="B74" s="6" t="s">
        <v>2834</v>
      </c>
      <c r="C74" s="6" t="s">
        <v>4</v>
      </c>
      <c r="D74" s="6" t="s">
        <v>2853</v>
      </c>
      <c r="E74" s="6" t="s">
        <v>226</v>
      </c>
      <c r="F74" s="6" t="s">
        <v>227</v>
      </c>
      <c r="G74" s="6" t="s">
        <v>228</v>
      </c>
      <c r="H74" s="55">
        <v>1</v>
      </c>
      <c r="I74" s="6" t="s">
        <v>121</v>
      </c>
      <c r="J74" s="6">
        <v>0</v>
      </c>
      <c r="K74" s="6"/>
    </row>
    <row r="75" spans="1:11" ht="15.6" x14ac:dyDescent="0.3">
      <c r="A75" s="6" t="s">
        <v>104</v>
      </c>
      <c r="B75" s="6" t="s">
        <v>2834</v>
      </c>
      <c r="C75" s="6" t="s">
        <v>4</v>
      </c>
      <c r="D75" s="6" t="s">
        <v>2896</v>
      </c>
      <c r="E75" s="6" t="s">
        <v>2864</v>
      </c>
      <c r="F75" s="6" t="s">
        <v>165</v>
      </c>
      <c r="G75" s="6" t="s">
        <v>166</v>
      </c>
      <c r="H75" s="55">
        <v>1</v>
      </c>
      <c r="I75" s="6" t="s">
        <v>121</v>
      </c>
      <c r="J75" s="6">
        <v>0</v>
      </c>
      <c r="K75" s="6"/>
    </row>
    <row r="76" spans="1:11" ht="15.6" x14ac:dyDescent="0.3">
      <c r="A76" s="6" t="s">
        <v>104</v>
      </c>
      <c r="B76" s="6" t="s">
        <v>2834</v>
      </c>
      <c r="C76" s="6" t="s">
        <v>4</v>
      </c>
      <c r="D76" s="6" t="s">
        <v>2897</v>
      </c>
      <c r="E76" s="6" t="s">
        <v>2898</v>
      </c>
      <c r="F76" s="6" t="s">
        <v>233</v>
      </c>
      <c r="G76" s="6" t="s">
        <v>234</v>
      </c>
      <c r="H76" s="55">
        <v>1</v>
      </c>
      <c r="I76" s="6" t="s">
        <v>121</v>
      </c>
      <c r="J76" s="6">
        <v>0</v>
      </c>
      <c r="K76" s="6"/>
    </row>
    <row r="77" spans="1:11" ht="15.6" x14ac:dyDescent="0.3">
      <c r="A77" s="6" t="s">
        <v>104</v>
      </c>
      <c r="B77" s="6" t="s">
        <v>2834</v>
      </c>
      <c r="C77" s="6" t="s">
        <v>4</v>
      </c>
      <c r="D77" s="6" t="s">
        <v>2899</v>
      </c>
      <c r="E77" s="6" t="s">
        <v>2900</v>
      </c>
      <c r="F77" s="6" t="s">
        <v>225</v>
      </c>
      <c r="G77" s="6" t="s">
        <v>196</v>
      </c>
      <c r="H77" s="55">
        <v>1</v>
      </c>
      <c r="I77" s="6" t="s">
        <v>121</v>
      </c>
      <c r="J77" s="6">
        <v>0</v>
      </c>
      <c r="K77" s="6"/>
    </row>
    <row r="78" spans="1:11" ht="15.6" x14ac:dyDescent="0.3">
      <c r="A78" s="6" t="s">
        <v>104</v>
      </c>
      <c r="B78" s="6" t="s">
        <v>2834</v>
      </c>
      <c r="C78" s="6" t="s">
        <v>4</v>
      </c>
      <c r="D78" s="6" t="s">
        <v>2901</v>
      </c>
      <c r="E78" s="6" t="s">
        <v>2902</v>
      </c>
      <c r="F78" s="6" t="s">
        <v>243</v>
      </c>
      <c r="G78" s="6" t="s">
        <v>244</v>
      </c>
      <c r="H78" s="55">
        <v>1</v>
      </c>
      <c r="I78" s="6" t="s">
        <v>121</v>
      </c>
      <c r="J78" s="6">
        <v>0</v>
      </c>
      <c r="K78" s="6"/>
    </row>
    <row r="79" spans="1:11" ht="15.6" x14ac:dyDescent="0.3">
      <c r="A79" s="6" t="s">
        <v>104</v>
      </c>
      <c r="B79" s="6" t="s">
        <v>2834</v>
      </c>
      <c r="C79" s="6" t="s">
        <v>4</v>
      </c>
      <c r="D79" s="6" t="s">
        <v>2871</v>
      </c>
      <c r="E79" s="6" t="s">
        <v>2903</v>
      </c>
      <c r="F79" s="6" t="s">
        <v>229</v>
      </c>
      <c r="G79" s="6" t="s">
        <v>230</v>
      </c>
      <c r="H79" s="55">
        <v>1</v>
      </c>
      <c r="I79" s="6" t="s">
        <v>121</v>
      </c>
      <c r="J79" s="6">
        <v>0</v>
      </c>
      <c r="K79" s="6"/>
    </row>
    <row r="80" spans="1:11" ht="15.6" x14ac:dyDescent="0.3">
      <c r="A80" s="6" t="s">
        <v>104</v>
      </c>
      <c r="B80" s="6" t="s">
        <v>2834</v>
      </c>
      <c r="C80" s="6" t="s">
        <v>4</v>
      </c>
      <c r="D80" s="6" t="s">
        <v>2863</v>
      </c>
      <c r="E80" s="6" t="s">
        <v>2904</v>
      </c>
      <c r="F80" s="6" t="s">
        <v>223</v>
      </c>
      <c r="G80" s="6" t="s">
        <v>224</v>
      </c>
      <c r="H80" s="55">
        <v>1</v>
      </c>
      <c r="I80" s="6" t="s">
        <v>121</v>
      </c>
      <c r="J80" s="6">
        <v>0</v>
      </c>
      <c r="K80" s="6"/>
    </row>
    <row r="81" spans="1:11" ht="15.6" x14ac:dyDescent="0.3">
      <c r="A81" s="6" t="s">
        <v>104</v>
      </c>
      <c r="B81" s="6" t="s">
        <v>2834</v>
      </c>
      <c r="C81" s="6" t="s">
        <v>4</v>
      </c>
      <c r="D81" s="6" t="s">
        <v>2905</v>
      </c>
      <c r="E81" s="6" t="s">
        <v>2906</v>
      </c>
      <c r="F81" s="6" t="s">
        <v>235</v>
      </c>
      <c r="G81" s="6" t="s">
        <v>236</v>
      </c>
      <c r="H81" s="55">
        <v>1</v>
      </c>
      <c r="I81" s="6" t="s">
        <v>121</v>
      </c>
      <c r="J81" s="6">
        <v>0</v>
      </c>
      <c r="K81" s="6"/>
    </row>
    <row r="82" spans="1:11" ht="15.6" x14ac:dyDescent="0.3">
      <c r="A82" s="6" t="s">
        <v>104</v>
      </c>
      <c r="B82" s="6" t="s">
        <v>2834</v>
      </c>
      <c r="C82" s="6" t="s">
        <v>4</v>
      </c>
      <c r="D82" s="6" t="s">
        <v>2856</v>
      </c>
      <c r="E82" s="6" t="s">
        <v>220</v>
      </c>
      <c r="F82" s="6" t="s">
        <v>221</v>
      </c>
      <c r="G82" s="6" t="s">
        <v>222</v>
      </c>
      <c r="H82" s="55">
        <v>1</v>
      </c>
      <c r="I82" s="6" t="s">
        <v>121</v>
      </c>
      <c r="J82" s="6">
        <v>0</v>
      </c>
      <c r="K82" s="6"/>
    </row>
    <row r="83" spans="1:11" ht="15.6" x14ac:dyDescent="0.3">
      <c r="A83" s="6" t="s">
        <v>104</v>
      </c>
      <c r="B83" s="6" t="s">
        <v>2834</v>
      </c>
      <c r="C83" s="6" t="s">
        <v>4</v>
      </c>
      <c r="D83" s="6" t="s">
        <v>2855</v>
      </c>
      <c r="E83" s="6" t="s">
        <v>245</v>
      </c>
      <c r="F83" s="6" t="s">
        <v>246</v>
      </c>
      <c r="G83" s="6" t="s">
        <v>247</v>
      </c>
      <c r="H83" s="55">
        <v>1</v>
      </c>
      <c r="I83" s="6" t="s">
        <v>121</v>
      </c>
      <c r="J83" s="6">
        <v>0</v>
      </c>
      <c r="K83" s="6"/>
    </row>
    <row r="84" spans="1:11" ht="15.6" x14ac:dyDescent="0.3">
      <c r="A84" s="6" t="s">
        <v>104</v>
      </c>
      <c r="B84" s="6" t="s">
        <v>2834</v>
      </c>
      <c r="C84" s="6" t="s">
        <v>4</v>
      </c>
      <c r="D84" s="6" t="s">
        <v>2855</v>
      </c>
      <c r="E84" s="6" t="s">
        <v>231</v>
      </c>
      <c r="F84" s="6" t="s">
        <v>136</v>
      </c>
      <c r="G84" s="6" t="s">
        <v>232</v>
      </c>
      <c r="H84" s="55">
        <v>1</v>
      </c>
      <c r="I84" s="6" t="s">
        <v>121</v>
      </c>
      <c r="J84" s="6">
        <v>0</v>
      </c>
      <c r="K84" s="6"/>
    </row>
    <row r="85" spans="1:11" ht="15.6" x14ac:dyDescent="0.3">
      <c r="A85" s="6" t="s">
        <v>104</v>
      </c>
      <c r="B85" s="6" t="s">
        <v>2834</v>
      </c>
      <c r="C85" s="6" t="s">
        <v>4</v>
      </c>
      <c r="D85" s="6" t="s">
        <v>2907</v>
      </c>
      <c r="E85" s="6" t="s">
        <v>248</v>
      </c>
      <c r="F85" s="6" t="s">
        <v>249</v>
      </c>
      <c r="G85" s="6" t="s">
        <v>250</v>
      </c>
      <c r="H85" s="55">
        <v>1</v>
      </c>
      <c r="I85" s="6" t="s">
        <v>121</v>
      </c>
      <c r="J85" s="6">
        <v>0</v>
      </c>
      <c r="K85" s="6"/>
    </row>
    <row r="86" spans="1:11" ht="15.6" x14ac:dyDescent="0.3">
      <c r="A86" s="6" t="s">
        <v>104</v>
      </c>
      <c r="B86" s="6" t="s">
        <v>2834</v>
      </c>
      <c r="C86" s="6" t="s">
        <v>4</v>
      </c>
      <c r="D86" s="6" t="s">
        <v>2852</v>
      </c>
      <c r="E86" s="6" t="s">
        <v>239</v>
      </c>
      <c r="F86" s="6" t="s">
        <v>240</v>
      </c>
      <c r="G86" s="6" t="s">
        <v>241</v>
      </c>
      <c r="H86" s="55">
        <v>1</v>
      </c>
      <c r="I86" s="6" t="s">
        <v>121</v>
      </c>
      <c r="J86" s="6">
        <v>0</v>
      </c>
      <c r="K86" s="6"/>
    </row>
    <row r="87" spans="1:11" ht="15.6" x14ac:dyDescent="0.3">
      <c r="A87" s="6" t="s">
        <v>104</v>
      </c>
      <c r="B87" s="6" t="s">
        <v>2834</v>
      </c>
      <c r="C87" s="6" t="s">
        <v>4</v>
      </c>
      <c r="D87" s="6" t="s">
        <v>2893</v>
      </c>
      <c r="E87" s="6" t="s">
        <v>2908</v>
      </c>
      <c r="F87" s="6" t="s">
        <v>596</v>
      </c>
      <c r="G87" s="6" t="s">
        <v>2909</v>
      </c>
      <c r="H87" s="55">
        <v>1</v>
      </c>
      <c r="I87" s="6" t="s">
        <v>121</v>
      </c>
      <c r="J87" s="6">
        <v>0</v>
      </c>
      <c r="K87" s="6"/>
    </row>
    <row r="88" spans="1:11" ht="15.6" x14ac:dyDescent="0.3">
      <c r="A88" s="6" t="s">
        <v>104</v>
      </c>
      <c r="B88" s="6" t="s">
        <v>2834</v>
      </c>
      <c r="C88" s="6" t="s">
        <v>4</v>
      </c>
      <c r="D88" s="6" t="s">
        <v>2856</v>
      </c>
      <c r="E88" s="6" t="s">
        <v>251</v>
      </c>
      <c r="F88" s="6" t="s">
        <v>252</v>
      </c>
      <c r="G88" s="6" t="s">
        <v>253</v>
      </c>
      <c r="H88" s="55">
        <v>1</v>
      </c>
      <c r="I88" s="6" t="s">
        <v>121</v>
      </c>
      <c r="J88" s="6">
        <v>0</v>
      </c>
      <c r="K88" s="6"/>
    </row>
    <row r="89" spans="1:11" s="8" customFormat="1" ht="15.6" x14ac:dyDescent="0.3">
      <c r="A89" s="8" t="s">
        <v>2562</v>
      </c>
      <c r="B89" s="61"/>
      <c r="H89" s="29">
        <f>SUM(H67:H88)</f>
        <v>22</v>
      </c>
      <c r="J89" s="29">
        <f>SUM(J67:J88)</f>
        <v>0</v>
      </c>
      <c r="K89" s="62">
        <f>(J89/H89)</f>
        <v>0</v>
      </c>
    </row>
    <row r="90" spans="1:11" ht="15.6" x14ac:dyDescent="0.3">
      <c r="A90" s="6"/>
      <c r="B90" s="6"/>
      <c r="C90" s="6"/>
      <c r="D90" s="6"/>
      <c r="E90" s="6"/>
      <c r="F90" s="6"/>
      <c r="G90" s="6"/>
      <c r="H90" s="55"/>
      <c r="I90" s="6"/>
      <c r="J90" s="6"/>
      <c r="K90" s="6"/>
    </row>
    <row r="91" spans="1:11" ht="15.6" x14ac:dyDescent="0.3">
      <c r="A91" s="6" t="s">
        <v>104</v>
      </c>
      <c r="B91" s="6" t="s">
        <v>2834</v>
      </c>
      <c r="C91" s="6" t="s">
        <v>3</v>
      </c>
      <c r="D91" s="6" t="s">
        <v>2856</v>
      </c>
      <c r="E91" s="6" t="s">
        <v>295</v>
      </c>
      <c r="F91" s="6" t="s">
        <v>296</v>
      </c>
      <c r="G91" s="6" t="s">
        <v>297</v>
      </c>
      <c r="H91" s="55">
        <v>1</v>
      </c>
      <c r="I91" s="6" t="s">
        <v>121</v>
      </c>
      <c r="J91" s="6">
        <v>0</v>
      </c>
      <c r="K91" s="6"/>
    </row>
    <row r="92" spans="1:11" ht="15.6" x14ac:dyDescent="0.3">
      <c r="A92" s="6" t="s">
        <v>104</v>
      </c>
      <c r="B92" s="6" t="s">
        <v>2834</v>
      </c>
      <c r="C92" s="6" t="s">
        <v>3</v>
      </c>
      <c r="D92" s="6" t="s">
        <v>2856</v>
      </c>
      <c r="E92" s="6" t="s">
        <v>254</v>
      </c>
      <c r="F92" s="6" t="s">
        <v>255</v>
      </c>
      <c r="G92" s="6" t="s">
        <v>256</v>
      </c>
      <c r="H92" s="55">
        <v>1</v>
      </c>
      <c r="I92" s="6" t="s">
        <v>121</v>
      </c>
      <c r="J92" s="6">
        <v>0</v>
      </c>
      <c r="K92" s="6"/>
    </row>
    <row r="93" spans="1:11" ht="15.6" x14ac:dyDescent="0.3">
      <c r="A93" s="6" t="s">
        <v>104</v>
      </c>
      <c r="B93" s="6" t="s">
        <v>2834</v>
      </c>
      <c r="C93" s="6" t="s">
        <v>3</v>
      </c>
      <c r="D93" s="6" t="s">
        <v>2856</v>
      </c>
      <c r="E93" s="6" t="s">
        <v>258</v>
      </c>
      <c r="F93" s="6" t="s">
        <v>259</v>
      </c>
      <c r="G93" s="6" t="s">
        <v>123</v>
      </c>
      <c r="H93" s="55">
        <v>1</v>
      </c>
      <c r="I93" s="6" t="s">
        <v>121</v>
      </c>
      <c r="J93" s="6">
        <v>0</v>
      </c>
      <c r="K93" s="6"/>
    </row>
    <row r="94" spans="1:11" ht="15.6" x14ac:dyDescent="0.3">
      <c r="A94" s="6" t="s">
        <v>104</v>
      </c>
      <c r="B94" s="6" t="s">
        <v>2834</v>
      </c>
      <c r="C94" s="6" t="s">
        <v>3</v>
      </c>
      <c r="D94" s="6" t="s">
        <v>2856</v>
      </c>
      <c r="E94" s="6" t="s">
        <v>260</v>
      </c>
      <c r="F94" s="6" t="s">
        <v>259</v>
      </c>
      <c r="G94" s="6" t="s">
        <v>261</v>
      </c>
      <c r="H94" s="55">
        <v>1</v>
      </c>
      <c r="I94" s="6" t="s">
        <v>121</v>
      </c>
      <c r="J94" s="6">
        <v>0</v>
      </c>
      <c r="K94" s="6"/>
    </row>
    <row r="95" spans="1:11" ht="15.6" x14ac:dyDescent="0.3">
      <c r="A95" s="6" t="s">
        <v>104</v>
      </c>
      <c r="B95" s="6" t="s">
        <v>2834</v>
      </c>
      <c r="C95" s="6" t="s">
        <v>3</v>
      </c>
      <c r="D95" s="6" t="s">
        <v>2854</v>
      </c>
      <c r="E95" s="6" t="s">
        <v>265</v>
      </c>
      <c r="F95" s="6" t="s">
        <v>266</v>
      </c>
      <c r="G95" s="6" t="s">
        <v>196</v>
      </c>
      <c r="H95" s="55">
        <v>1</v>
      </c>
      <c r="I95" s="6" t="s">
        <v>121</v>
      </c>
      <c r="J95" s="6">
        <v>0</v>
      </c>
      <c r="K95" s="6"/>
    </row>
    <row r="96" spans="1:11" ht="15.6" x14ac:dyDescent="0.3">
      <c r="A96" s="6" t="s">
        <v>104</v>
      </c>
      <c r="B96" s="6" t="s">
        <v>2834</v>
      </c>
      <c r="C96" s="6" t="s">
        <v>3</v>
      </c>
      <c r="D96" s="6" t="s">
        <v>2856</v>
      </c>
      <c r="E96" s="6" t="s">
        <v>262</v>
      </c>
      <c r="F96" s="6" t="s">
        <v>263</v>
      </c>
      <c r="G96" s="6" t="s">
        <v>264</v>
      </c>
      <c r="H96" s="55">
        <v>1</v>
      </c>
      <c r="I96" s="6" t="s">
        <v>121</v>
      </c>
      <c r="J96" s="6">
        <v>0</v>
      </c>
      <c r="K96" s="6"/>
    </row>
    <row r="97" spans="1:11" ht="15.6" x14ac:dyDescent="0.3">
      <c r="A97" s="6" t="s">
        <v>104</v>
      </c>
      <c r="B97" s="6" t="s">
        <v>2834</v>
      </c>
      <c r="C97" s="6" t="s">
        <v>3</v>
      </c>
      <c r="D97" s="6" t="s">
        <v>2910</v>
      </c>
      <c r="E97" s="6" t="s">
        <v>2911</v>
      </c>
      <c r="F97" s="6" t="s">
        <v>283</v>
      </c>
      <c r="G97" s="6" t="s">
        <v>284</v>
      </c>
      <c r="H97" s="55">
        <v>1</v>
      </c>
      <c r="I97" s="6" t="s">
        <v>121</v>
      </c>
      <c r="J97" s="6">
        <v>0</v>
      </c>
      <c r="K97" s="6"/>
    </row>
    <row r="98" spans="1:11" ht="15.6" x14ac:dyDescent="0.3">
      <c r="A98" s="6" t="s">
        <v>104</v>
      </c>
      <c r="B98" s="6" t="s">
        <v>2834</v>
      </c>
      <c r="C98" s="6" t="s">
        <v>3</v>
      </c>
      <c r="D98" s="6" t="s">
        <v>2859</v>
      </c>
      <c r="E98" s="6" t="s">
        <v>2860</v>
      </c>
      <c r="F98" s="6" t="s">
        <v>163</v>
      </c>
      <c r="G98" s="6" t="s">
        <v>164</v>
      </c>
      <c r="H98" s="55">
        <v>1</v>
      </c>
      <c r="I98" s="6" t="s">
        <v>121</v>
      </c>
      <c r="J98" s="6">
        <v>0</v>
      </c>
      <c r="K98" s="6"/>
    </row>
    <row r="99" spans="1:11" ht="15.6" x14ac:dyDescent="0.3">
      <c r="A99" s="6" t="s">
        <v>104</v>
      </c>
      <c r="B99" s="6" t="s">
        <v>2834</v>
      </c>
      <c r="C99" s="6" t="s">
        <v>3</v>
      </c>
      <c r="D99" s="6" t="s">
        <v>2856</v>
      </c>
      <c r="E99" s="6" t="s">
        <v>2862</v>
      </c>
      <c r="F99" s="6" t="s">
        <v>161</v>
      </c>
      <c r="G99" s="6" t="s">
        <v>162</v>
      </c>
      <c r="H99" s="55">
        <v>1</v>
      </c>
      <c r="I99" s="6" t="s">
        <v>121</v>
      </c>
      <c r="J99" s="6">
        <v>0</v>
      </c>
      <c r="K99" s="6"/>
    </row>
    <row r="100" spans="1:11" ht="15.6" x14ac:dyDescent="0.3">
      <c r="A100" s="6" t="s">
        <v>104</v>
      </c>
      <c r="B100" s="6" t="s">
        <v>2834</v>
      </c>
      <c r="C100" s="6" t="s">
        <v>3</v>
      </c>
      <c r="D100" s="6" t="s">
        <v>2912</v>
      </c>
      <c r="E100" s="6" t="s">
        <v>2913</v>
      </c>
      <c r="F100" s="6" t="s">
        <v>281</v>
      </c>
      <c r="G100" s="6" t="s">
        <v>282</v>
      </c>
      <c r="H100" s="55">
        <v>1</v>
      </c>
      <c r="I100" s="6" t="s">
        <v>121</v>
      </c>
      <c r="J100" s="6">
        <v>0</v>
      </c>
      <c r="K100" s="6"/>
    </row>
    <row r="101" spans="1:11" ht="15.6" x14ac:dyDescent="0.3">
      <c r="A101" s="6" t="s">
        <v>104</v>
      </c>
      <c r="B101" s="6" t="s">
        <v>2834</v>
      </c>
      <c r="C101" s="6" t="s">
        <v>3</v>
      </c>
      <c r="D101" s="6" t="s">
        <v>2914</v>
      </c>
      <c r="E101" s="6" t="s">
        <v>2864</v>
      </c>
      <c r="F101" s="6" t="s">
        <v>165</v>
      </c>
      <c r="G101" s="6" t="s">
        <v>166</v>
      </c>
      <c r="H101" s="55">
        <v>1</v>
      </c>
      <c r="I101" s="6" t="s">
        <v>121</v>
      </c>
      <c r="J101" s="6">
        <v>0</v>
      </c>
      <c r="K101" s="6"/>
    </row>
    <row r="102" spans="1:11" ht="15.6" x14ac:dyDescent="0.3">
      <c r="A102" s="6" t="s">
        <v>104</v>
      </c>
      <c r="B102" s="6" t="s">
        <v>2834</v>
      </c>
      <c r="C102" s="6" t="s">
        <v>3</v>
      </c>
      <c r="D102" s="6" t="s">
        <v>2853</v>
      </c>
      <c r="E102" s="6" t="s">
        <v>2915</v>
      </c>
      <c r="F102" s="6" t="s">
        <v>279</v>
      </c>
      <c r="G102" s="6" t="s">
        <v>280</v>
      </c>
      <c r="H102" s="55">
        <v>1</v>
      </c>
      <c r="I102" s="6" t="s">
        <v>121</v>
      </c>
      <c r="J102" s="6">
        <v>0</v>
      </c>
      <c r="K102" s="6"/>
    </row>
    <row r="103" spans="1:11" ht="15.6" x14ac:dyDescent="0.3">
      <c r="A103" s="6" t="s">
        <v>104</v>
      </c>
      <c r="B103" s="6" t="s">
        <v>2834</v>
      </c>
      <c r="C103" s="6" t="s">
        <v>3</v>
      </c>
      <c r="D103" s="6" t="s">
        <v>2916</v>
      </c>
      <c r="E103" s="6" t="s">
        <v>2842</v>
      </c>
      <c r="F103" s="6" t="s">
        <v>138</v>
      </c>
      <c r="G103" s="6" t="s">
        <v>139</v>
      </c>
      <c r="H103" s="55">
        <v>1</v>
      </c>
      <c r="I103" s="6" t="s">
        <v>121</v>
      </c>
      <c r="J103" s="6">
        <v>0</v>
      </c>
      <c r="K103" s="6"/>
    </row>
    <row r="104" spans="1:11" ht="15.6" x14ac:dyDescent="0.3">
      <c r="A104" s="6" t="s">
        <v>104</v>
      </c>
      <c r="B104" s="6" t="s">
        <v>2834</v>
      </c>
      <c r="C104" s="6" t="s">
        <v>3</v>
      </c>
      <c r="D104" s="6" t="s">
        <v>2856</v>
      </c>
      <c r="E104" s="6" t="s">
        <v>286</v>
      </c>
      <c r="F104" s="6" t="s">
        <v>287</v>
      </c>
      <c r="G104" s="6" t="s">
        <v>288</v>
      </c>
      <c r="H104" s="55">
        <v>1</v>
      </c>
      <c r="I104" s="6" t="s">
        <v>121</v>
      </c>
      <c r="J104" s="6">
        <v>0</v>
      </c>
      <c r="K104" s="6"/>
    </row>
    <row r="105" spans="1:11" ht="15.6" x14ac:dyDescent="0.3">
      <c r="A105" s="6" t="s">
        <v>104</v>
      </c>
      <c r="B105" s="6" t="s">
        <v>2834</v>
      </c>
      <c r="C105" s="6" t="s">
        <v>3</v>
      </c>
      <c r="D105" s="6" t="s">
        <v>2856</v>
      </c>
      <c r="E105" s="6" t="s">
        <v>290</v>
      </c>
      <c r="F105" s="6" t="s">
        <v>291</v>
      </c>
      <c r="G105" s="6" t="s">
        <v>292</v>
      </c>
      <c r="H105" s="55">
        <v>1</v>
      </c>
      <c r="I105" s="6" t="s">
        <v>121</v>
      </c>
      <c r="J105" s="6">
        <v>0</v>
      </c>
      <c r="K105" s="6"/>
    </row>
    <row r="106" spans="1:11" ht="15.6" x14ac:dyDescent="0.3">
      <c r="A106" s="6" t="s">
        <v>104</v>
      </c>
      <c r="B106" s="6" t="s">
        <v>2834</v>
      </c>
      <c r="C106" s="6" t="s">
        <v>3</v>
      </c>
      <c r="D106" s="6" t="s">
        <v>2852</v>
      </c>
      <c r="E106" s="6" t="s">
        <v>267</v>
      </c>
      <c r="F106" s="6" t="s">
        <v>268</v>
      </c>
      <c r="G106" s="6" t="s">
        <v>269</v>
      </c>
      <c r="H106" s="55">
        <v>1</v>
      </c>
      <c r="I106" s="6" t="s">
        <v>121</v>
      </c>
      <c r="J106" s="6">
        <v>0</v>
      </c>
      <c r="K106" s="6"/>
    </row>
    <row r="107" spans="1:11" ht="15.6" x14ac:dyDescent="0.3">
      <c r="A107" s="6" t="s">
        <v>104</v>
      </c>
      <c r="B107" s="6" t="s">
        <v>2834</v>
      </c>
      <c r="C107" s="6" t="s">
        <v>3</v>
      </c>
      <c r="D107" s="6" t="s">
        <v>2855</v>
      </c>
      <c r="E107" s="6" t="s">
        <v>276</v>
      </c>
      <c r="F107" s="6" t="s">
        <v>277</v>
      </c>
      <c r="G107" s="6" t="s">
        <v>278</v>
      </c>
      <c r="H107" s="55">
        <v>1</v>
      </c>
      <c r="I107" s="6" t="s">
        <v>121</v>
      </c>
      <c r="J107" s="6">
        <v>0</v>
      </c>
      <c r="K107" s="6"/>
    </row>
    <row r="108" spans="1:11" ht="15.6" x14ac:dyDescent="0.3">
      <c r="A108" s="6" t="s">
        <v>104</v>
      </c>
      <c r="B108" s="6" t="s">
        <v>2834</v>
      </c>
      <c r="C108" s="6" t="s">
        <v>3</v>
      </c>
      <c r="D108" s="6" t="s">
        <v>2917</v>
      </c>
      <c r="E108" s="6" t="s">
        <v>270</v>
      </c>
      <c r="F108" s="6" t="s">
        <v>271</v>
      </c>
      <c r="G108" s="6" t="s">
        <v>272</v>
      </c>
      <c r="H108" s="55">
        <v>1</v>
      </c>
      <c r="I108" s="6" t="s">
        <v>121</v>
      </c>
      <c r="J108" s="6">
        <v>0</v>
      </c>
      <c r="K108" s="6"/>
    </row>
    <row r="109" spans="1:11" ht="15.6" x14ac:dyDescent="0.3">
      <c r="A109" s="6" t="s">
        <v>104</v>
      </c>
      <c r="B109" s="6" t="s">
        <v>2834</v>
      </c>
      <c r="C109" s="6" t="s">
        <v>3</v>
      </c>
      <c r="D109" s="6" t="s">
        <v>2856</v>
      </c>
      <c r="E109" s="6" t="s">
        <v>293</v>
      </c>
      <c r="F109" s="6" t="s">
        <v>294</v>
      </c>
      <c r="G109" s="6" t="s">
        <v>196</v>
      </c>
      <c r="H109" s="55">
        <v>1</v>
      </c>
      <c r="I109" s="6" t="s">
        <v>121</v>
      </c>
      <c r="J109" s="6">
        <v>0</v>
      </c>
      <c r="K109" s="6"/>
    </row>
    <row r="110" spans="1:11" ht="15.6" x14ac:dyDescent="0.3">
      <c r="A110" s="6" t="s">
        <v>104</v>
      </c>
      <c r="B110" s="6" t="s">
        <v>2834</v>
      </c>
      <c r="C110" s="6" t="s">
        <v>3</v>
      </c>
      <c r="D110" s="6" t="s">
        <v>2861</v>
      </c>
      <c r="E110" s="6" t="s">
        <v>273</v>
      </c>
      <c r="F110" s="6" t="s">
        <v>274</v>
      </c>
      <c r="G110" s="6" t="s">
        <v>275</v>
      </c>
      <c r="H110" s="55">
        <v>1</v>
      </c>
      <c r="I110" s="6" t="s">
        <v>121</v>
      </c>
      <c r="J110" s="6">
        <v>0</v>
      </c>
      <c r="K110" s="6"/>
    </row>
    <row r="111" spans="1:11" s="8" customFormat="1" ht="15.6" x14ac:dyDescent="0.3">
      <c r="A111" s="8" t="s">
        <v>2562</v>
      </c>
      <c r="B111" s="61"/>
      <c r="H111" s="29">
        <f>SUM(H91:H110)</f>
        <v>20</v>
      </c>
      <c r="J111" s="29">
        <f>SUM(J91:J110)</f>
        <v>0</v>
      </c>
      <c r="K111" s="62">
        <f>(J111/H111)</f>
        <v>0</v>
      </c>
    </row>
    <row r="112" spans="1:11" s="8" customFormat="1" ht="15.6" x14ac:dyDescent="0.3">
      <c r="A112" s="8" t="s">
        <v>2563</v>
      </c>
      <c r="B112" s="61"/>
      <c r="H112" s="29">
        <f>SUM(H32+H54+H65+H89+H111)</f>
        <v>83</v>
      </c>
      <c r="J112" s="29">
        <f>SUM(J32+J54+J65+J89+J111)</f>
        <v>0</v>
      </c>
      <c r="K112" s="62">
        <f>(J112/H112)</f>
        <v>0</v>
      </c>
    </row>
    <row r="113" spans="1:11" ht="15.6" x14ac:dyDescent="0.3">
      <c r="A113" s="6"/>
      <c r="B113" s="6"/>
      <c r="C113" s="6"/>
      <c r="D113" s="6"/>
      <c r="E113" s="6"/>
      <c r="F113" s="6"/>
      <c r="G113" s="6"/>
      <c r="H113" s="55"/>
      <c r="I113" s="6"/>
      <c r="J113" s="6"/>
      <c r="K113" s="6"/>
    </row>
    <row r="114" spans="1:11" ht="15.6" x14ac:dyDescent="0.3">
      <c r="A114" s="6" t="s">
        <v>104</v>
      </c>
      <c r="B114" s="6" t="s">
        <v>2918</v>
      </c>
      <c r="C114" s="6" t="s">
        <v>8</v>
      </c>
      <c r="D114" s="6" t="s">
        <v>2836</v>
      </c>
      <c r="E114" s="6" t="s">
        <v>312</v>
      </c>
      <c r="F114" s="6" t="s">
        <v>313</v>
      </c>
      <c r="G114" s="6" t="s">
        <v>292</v>
      </c>
      <c r="H114" s="55">
        <v>1</v>
      </c>
      <c r="I114" s="6" t="s">
        <v>121</v>
      </c>
      <c r="J114" s="6">
        <v>0</v>
      </c>
      <c r="K114" s="6"/>
    </row>
    <row r="115" spans="1:11" ht="15.6" x14ac:dyDescent="0.3">
      <c r="A115" s="6" t="s">
        <v>104</v>
      </c>
      <c r="B115" s="6" t="s">
        <v>2918</v>
      </c>
      <c r="C115" s="6" t="s">
        <v>8</v>
      </c>
      <c r="D115" s="6" t="s">
        <v>2836</v>
      </c>
      <c r="E115" s="6" t="s">
        <v>314</v>
      </c>
      <c r="F115" s="6" t="s">
        <v>315</v>
      </c>
      <c r="G115" s="6" t="s">
        <v>316</v>
      </c>
      <c r="H115" s="55">
        <v>1</v>
      </c>
      <c r="I115" s="6" t="s">
        <v>121</v>
      </c>
      <c r="J115" s="6">
        <v>0</v>
      </c>
      <c r="K115" s="6"/>
    </row>
    <row r="116" spans="1:11" ht="15.6" x14ac:dyDescent="0.3">
      <c r="A116" s="6" t="s">
        <v>104</v>
      </c>
      <c r="B116" s="6" t="s">
        <v>2918</v>
      </c>
      <c r="C116" s="6" t="s">
        <v>8</v>
      </c>
      <c r="D116" s="6" t="s">
        <v>2919</v>
      </c>
      <c r="E116" s="6" t="s">
        <v>2920</v>
      </c>
      <c r="F116" s="6" t="s">
        <v>305</v>
      </c>
      <c r="G116" s="6" t="s">
        <v>306</v>
      </c>
      <c r="H116" s="55">
        <v>1</v>
      </c>
      <c r="I116" s="6" t="s">
        <v>121</v>
      </c>
      <c r="J116" s="6">
        <v>0</v>
      </c>
      <c r="K116" s="6"/>
    </row>
    <row r="117" spans="1:11" ht="15.6" x14ac:dyDescent="0.3">
      <c r="A117" s="6" t="s">
        <v>104</v>
      </c>
      <c r="B117" s="6" t="s">
        <v>2918</v>
      </c>
      <c r="C117" s="6" t="s">
        <v>8</v>
      </c>
      <c r="D117" s="6" t="s">
        <v>2921</v>
      </c>
      <c r="E117" s="6" t="s">
        <v>2922</v>
      </c>
      <c r="F117" s="6" t="s">
        <v>300</v>
      </c>
      <c r="G117" s="6" t="s">
        <v>301</v>
      </c>
      <c r="H117" s="55">
        <v>1</v>
      </c>
      <c r="I117" s="6" t="s">
        <v>121</v>
      </c>
      <c r="J117" s="6">
        <v>0</v>
      </c>
      <c r="K117" s="6"/>
    </row>
    <row r="118" spans="1:11" ht="15.6" x14ac:dyDescent="0.3">
      <c r="A118" s="6" t="s">
        <v>104</v>
      </c>
      <c r="B118" s="6" t="s">
        <v>2918</v>
      </c>
      <c r="C118" s="6" t="s">
        <v>8</v>
      </c>
      <c r="D118" s="6" t="s">
        <v>2836</v>
      </c>
      <c r="E118" s="6" t="s">
        <v>2924</v>
      </c>
      <c r="F118" s="6" t="s">
        <v>310</v>
      </c>
      <c r="G118" s="6" t="s">
        <v>311</v>
      </c>
      <c r="H118" s="55">
        <v>1</v>
      </c>
      <c r="I118" s="6" t="s">
        <v>121</v>
      </c>
      <c r="J118" s="6">
        <v>0</v>
      </c>
      <c r="K118" s="6"/>
    </row>
    <row r="119" spans="1:11" ht="15.6" x14ac:dyDescent="0.3">
      <c r="A119" s="6" t="s">
        <v>104</v>
      </c>
      <c r="B119" s="6" t="s">
        <v>2918</v>
      </c>
      <c r="C119" s="6" t="s">
        <v>8</v>
      </c>
      <c r="D119" s="6" t="s">
        <v>2847</v>
      </c>
      <c r="E119" s="6" t="s">
        <v>2925</v>
      </c>
      <c r="F119" s="6" t="s">
        <v>298</v>
      </c>
      <c r="G119" s="6" t="s">
        <v>299</v>
      </c>
      <c r="H119" s="55">
        <v>1</v>
      </c>
      <c r="I119" s="6" t="s">
        <v>121</v>
      </c>
      <c r="J119" s="6">
        <v>0</v>
      </c>
      <c r="K119" s="6"/>
    </row>
    <row r="120" spans="1:11" ht="15.6" x14ac:dyDescent="0.3">
      <c r="A120" s="6" t="s">
        <v>104</v>
      </c>
      <c r="B120" s="6" t="s">
        <v>2918</v>
      </c>
      <c r="C120" s="6" t="s">
        <v>8</v>
      </c>
      <c r="D120" s="6" t="s">
        <v>2861</v>
      </c>
      <c r="E120" s="6" t="s">
        <v>302</v>
      </c>
      <c r="F120" s="6" t="s">
        <v>303</v>
      </c>
      <c r="G120" s="6" t="s">
        <v>304</v>
      </c>
      <c r="H120" s="55">
        <v>1</v>
      </c>
      <c r="I120" s="6" t="s">
        <v>121</v>
      </c>
      <c r="J120" s="6">
        <v>0</v>
      </c>
      <c r="K120" s="6"/>
    </row>
    <row r="121" spans="1:11" ht="15.6" x14ac:dyDescent="0.3">
      <c r="A121" s="6" t="s">
        <v>104</v>
      </c>
      <c r="B121" s="6" t="s">
        <v>2918</v>
      </c>
      <c r="C121" s="6" t="s">
        <v>8</v>
      </c>
      <c r="D121" s="6" t="s">
        <v>2836</v>
      </c>
      <c r="E121" s="6" t="s">
        <v>307</v>
      </c>
      <c r="F121" s="6" t="s">
        <v>308</v>
      </c>
      <c r="G121" s="6" t="s">
        <v>309</v>
      </c>
      <c r="H121" s="55">
        <v>1</v>
      </c>
      <c r="I121" s="6" t="s">
        <v>121</v>
      </c>
      <c r="J121" s="6">
        <v>0</v>
      </c>
      <c r="K121" s="6"/>
    </row>
    <row r="122" spans="1:11" s="8" customFormat="1" ht="15.6" x14ac:dyDescent="0.3">
      <c r="A122" s="8" t="s">
        <v>2562</v>
      </c>
      <c r="B122" s="61"/>
      <c r="H122" s="29">
        <f>SUM(H114:H121)</f>
        <v>8</v>
      </c>
      <c r="J122" s="29">
        <f>SUM(J114:J121)</f>
        <v>0</v>
      </c>
      <c r="K122" s="62">
        <f>(J122/H122)</f>
        <v>0</v>
      </c>
    </row>
    <row r="123" spans="1:11" ht="15.6" x14ac:dyDescent="0.3">
      <c r="A123" s="6"/>
      <c r="B123" s="6"/>
      <c r="C123" s="6"/>
      <c r="D123" s="6"/>
      <c r="E123" s="6"/>
      <c r="F123" s="6"/>
      <c r="G123" s="6"/>
      <c r="H123" s="55"/>
      <c r="I123" s="6"/>
      <c r="J123" s="6"/>
      <c r="K123" s="6"/>
    </row>
    <row r="124" spans="1:11" ht="15.6" x14ac:dyDescent="0.3">
      <c r="A124" s="6" t="s">
        <v>104</v>
      </c>
      <c r="B124" s="6" t="s">
        <v>2918</v>
      </c>
      <c r="C124" s="6" t="s">
        <v>11</v>
      </c>
      <c r="D124" s="6" t="s">
        <v>2882</v>
      </c>
      <c r="E124" s="6" t="s">
        <v>342</v>
      </c>
      <c r="F124" s="6" t="s">
        <v>343</v>
      </c>
      <c r="G124" s="6" t="s">
        <v>344</v>
      </c>
      <c r="H124" s="55">
        <v>1</v>
      </c>
      <c r="I124" s="6" t="s">
        <v>121</v>
      </c>
      <c r="J124" s="6">
        <v>0</v>
      </c>
      <c r="K124" s="6"/>
    </row>
    <row r="125" spans="1:11" ht="15.6" x14ac:dyDescent="0.3">
      <c r="A125" s="6" t="s">
        <v>104</v>
      </c>
      <c r="B125" s="6" t="s">
        <v>2918</v>
      </c>
      <c r="C125" s="6" t="s">
        <v>11</v>
      </c>
      <c r="D125" s="6" t="s">
        <v>2876</v>
      </c>
      <c r="E125" s="6" t="s">
        <v>317</v>
      </c>
      <c r="F125" s="6" t="s">
        <v>318</v>
      </c>
      <c r="G125" s="6" t="s">
        <v>319</v>
      </c>
      <c r="H125" s="55">
        <v>1</v>
      </c>
      <c r="I125" s="6" t="s">
        <v>121</v>
      </c>
      <c r="J125" s="6">
        <v>0</v>
      </c>
      <c r="K125" s="6"/>
    </row>
    <row r="126" spans="1:11" ht="15.6" x14ac:dyDescent="0.3">
      <c r="A126" s="6" t="s">
        <v>104</v>
      </c>
      <c r="B126" s="6" t="s">
        <v>2918</v>
      </c>
      <c r="C126" s="6" t="s">
        <v>11</v>
      </c>
      <c r="D126" s="6" t="s">
        <v>2926</v>
      </c>
      <c r="E126" s="6" t="s">
        <v>2927</v>
      </c>
      <c r="F126" s="6" t="s">
        <v>324</v>
      </c>
      <c r="G126" s="6" t="s">
        <v>325</v>
      </c>
      <c r="H126" s="55">
        <v>1</v>
      </c>
      <c r="I126" s="6" t="s">
        <v>121</v>
      </c>
      <c r="J126" s="6">
        <v>0</v>
      </c>
      <c r="K126" s="6"/>
    </row>
    <row r="127" spans="1:11" ht="15.6" x14ac:dyDescent="0.3">
      <c r="A127" s="6" t="s">
        <v>104</v>
      </c>
      <c r="B127" s="6" t="s">
        <v>2918</v>
      </c>
      <c r="C127" s="6" t="s">
        <v>11</v>
      </c>
      <c r="D127" s="6" t="s">
        <v>2928</v>
      </c>
      <c r="E127" s="6" t="s">
        <v>2930</v>
      </c>
      <c r="F127" s="6" t="s">
        <v>331</v>
      </c>
      <c r="G127" s="6" t="s">
        <v>332</v>
      </c>
      <c r="H127" s="55">
        <v>1</v>
      </c>
      <c r="I127" s="6" t="s">
        <v>121</v>
      </c>
      <c r="J127" s="6">
        <v>0</v>
      </c>
      <c r="K127" s="6"/>
    </row>
    <row r="128" spans="1:11" ht="15.6" x14ac:dyDescent="0.3">
      <c r="A128" s="6" t="s">
        <v>104</v>
      </c>
      <c r="B128" s="6" t="s">
        <v>2918</v>
      </c>
      <c r="C128" s="6" t="s">
        <v>11</v>
      </c>
      <c r="D128" s="6" t="s">
        <v>2883</v>
      </c>
      <c r="E128" s="6" t="s">
        <v>2931</v>
      </c>
      <c r="F128" s="6" t="s">
        <v>329</v>
      </c>
      <c r="G128" s="6" t="s">
        <v>330</v>
      </c>
      <c r="H128" s="55">
        <v>1</v>
      </c>
      <c r="I128" s="6" t="s">
        <v>121</v>
      </c>
      <c r="J128" s="6">
        <v>0</v>
      </c>
      <c r="K128" s="6"/>
    </row>
    <row r="129" spans="1:11" ht="15.6" x14ac:dyDescent="0.3">
      <c r="A129" s="6" t="s">
        <v>104</v>
      </c>
      <c r="B129" s="6" t="s">
        <v>2918</v>
      </c>
      <c r="C129" s="6" t="s">
        <v>11</v>
      </c>
      <c r="D129" s="6" t="s">
        <v>2856</v>
      </c>
      <c r="E129" s="6" t="s">
        <v>2864</v>
      </c>
      <c r="F129" s="6" t="s">
        <v>165</v>
      </c>
      <c r="G129" s="6" t="s">
        <v>166</v>
      </c>
      <c r="H129" s="55">
        <v>1</v>
      </c>
      <c r="I129" s="6" t="s">
        <v>121</v>
      </c>
      <c r="J129" s="6">
        <v>0</v>
      </c>
      <c r="K129" s="6"/>
    </row>
    <row r="130" spans="1:11" ht="15.6" x14ac:dyDescent="0.3">
      <c r="A130" s="6" t="s">
        <v>104</v>
      </c>
      <c r="B130" s="6" t="s">
        <v>2918</v>
      </c>
      <c r="C130" s="6" t="s">
        <v>11</v>
      </c>
      <c r="D130" s="6" t="s">
        <v>2871</v>
      </c>
      <c r="E130" s="6" t="s">
        <v>2933</v>
      </c>
      <c r="F130" s="6" t="s">
        <v>335</v>
      </c>
      <c r="G130" s="6" t="s">
        <v>336</v>
      </c>
      <c r="H130" s="55">
        <v>1</v>
      </c>
      <c r="I130" s="6" t="s">
        <v>121</v>
      </c>
      <c r="J130" s="6">
        <v>0</v>
      </c>
      <c r="K130" s="6"/>
    </row>
    <row r="131" spans="1:11" ht="15.6" x14ac:dyDescent="0.3">
      <c r="A131" s="6" t="s">
        <v>104</v>
      </c>
      <c r="B131" s="6" t="s">
        <v>2918</v>
      </c>
      <c r="C131" s="6" t="s">
        <v>11</v>
      </c>
      <c r="D131" s="6" t="s">
        <v>2861</v>
      </c>
      <c r="E131" s="6" t="s">
        <v>2934</v>
      </c>
      <c r="F131" s="6" t="s">
        <v>357</v>
      </c>
      <c r="G131" s="6" t="s">
        <v>358</v>
      </c>
      <c r="H131" s="55">
        <v>1</v>
      </c>
      <c r="I131" s="6" t="s">
        <v>121</v>
      </c>
      <c r="J131" s="6">
        <v>0</v>
      </c>
      <c r="K131" s="6"/>
    </row>
    <row r="132" spans="1:11" ht="15.6" x14ac:dyDescent="0.3">
      <c r="A132" s="6" t="s">
        <v>104</v>
      </c>
      <c r="B132" s="6" t="s">
        <v>2918</v>
      </c>
      <c r="C132" s="6" t="s">
        <v>11</v>
      </c>
      <c r="D132" s="6" t="s">
        <v>2935</v>
      </c>
      <c r="E132" s="6" t="s">
        <v>2936</v>
      </c>
      <c r="F132" s="6" t="s">
        <v>327</v>
      </c>
      <c r="G132" s="6" t="s">
        <v>328</v>
      </c>
      <c r="H132" s="55">
        <v>1</v>
      </c>
      <c r="I132" s="6" t="s">
        <v>121</v>
      </c>
      <c r="J132" s="6">
        <v>0</v>
      </c>
      <c r="K132" s="6"/>
    </row>
    <row r="133" spans="1:11" ht="15.6" x14ac:dyDescent="0.3">
      <c r="A133" s="6" t="s">
        <v>104</v>
      </c>
      <c r="B133" s="6" t="s">
        <v>2918</v>
      </c>
      <c r="C133" s="6" t="s">
        <v>11</v>
      </c>
      <c r="D133" s="6" t="s">
        <v>2926</v>
      </c>
      <c r="E133" s="6" t="s">
        <v>2937</v>
      </c>
      <c r="F133" s="6" t="s">
        <v>352</v>
      </c>
      <c r="G133" s="6" t="s">
        <v>353</v>
      </c>
      <c r="H133" s="55">
        <v>1</v>
      </c>
      <c r="I133" s="6" t="s">
        <v>121</v>
      </c>
      <c r="J133" s="6">
        <v>0</v>
      </c>
      <c r="K133" s="6"/>
    </row>
    <row r="134" spans="1:11" ht="15.6" x14ac:dyDescent="0.3">
      <c r="A134" s="6" t="s">
        <v>104</v>
      </c>
      <c r="B134" s="6" t="s">
        <v>2918</v>
      </c>
      <c r="C134" s="6" t="s">
        <v>11</v>
      </c>
      <c r="D134" s="6" t="s">
        <v>2938</v>
      </c>
      <c r="E134" s="6" t="s">
        <v>2939</v>
      </c>
      <c r="F134" s="6" t="s">
        <v>339</v>
      </c>
      <c r="G134" s="6" t="s">
        <v>340</v>
      </c>
      <c r="H134" s="55">
        <v>1</v>
      </c>
      <c r="I134" s="6" t="s">
        <v>121</v>
      </c>
      <c r="J134" s="6">
        <v>0</v>
      </c>
      <c r="K134" s="6"/>
    </row>
    <row r="135" spans="1:11" ht="15.6" x14ac:dyDescent="0.3">
      <c r="A135" s="6" t="s">
        <v>104</v>
      </c>
      <c r="B135" s="6" t="s">
        <v>2918</v>
      </c>
      <c r="C135" s="6" t="s">
        <v>11</v>
      </c>
      <c r="D135" s="6" t="s">
        <v>2856</v>
      </c>
      <c r="E135" s="6" t="s">
        <v>2941</v>
      </c>
      <c r="F135" s="6" t="s">
        <v>337</v>
      </c>
      <c r="G135" s="6" t="s">
        <v>338</v>
      </c>
      <c r="H135" s="55">
        <v>1</v>
      </c>
      <c r="I135" s="6" t="s">
        <v>121</v>
      </c>
      <c r="J135" s="6">
        <v>0</v>
      </c>
      <c r="K135" s="6"/>
    </row>
    <row r="136" spans="1:11" ht="15.6" x14ac:dyDescent="0.3">
      <c r="A136" s="6" t="s">
        <v>104</v>
      </c>
      <c r="B136" s="6" t="s">
        <v>2918</v>
      </c>
      <c r="C136" s="6" t="s">
        <v>11</v>
      </c>
      <c r="D136" s="6" t="s">
        <v>2942</v>
      </c>
      <c r="E136" s="6" t="s">
        <v>2944</v>
      </c>
      <c r="F136" s="6" t="s">
        <v>322</v>
      </c>
      <c r="G136" s="6" t="s">
        <v>323</v>
      </c>
      <c r="H136" s="55">
        <v>1</v>
      </c>
      <c r="I136" s="6" t="s">
        <v>121</v>
      </c>
      <c r="J136" s="6">
        <v>0</v>
      </c>
      <c r="K136" s="6"/>
    </row>
    <row r="137" spans="1:11" ht="15.6" x14ac:dyDescent="0.3">
      <c r="A137" s="6" t="s">
        <v>104</v>
      </c>
      <c r="B137" s="6" t="s">
        <v>2918</v>
      </c>
      <c r="C137" s="6" t="s">
        <v>11</v>
      </c>
      <c r="D137" s="6" t="s">
        <v>2926</v>
      </c>
      <c r="E137" s="6" t="s">
        <v>2946</v>
      </c>
      <c r="F137" s="6" t="s">
        <v>326</v>
      </c>
      <c r="G137" s="6" t="s">
        <v>199</v>
      </c>
      <c r="H137" s="55">
        <v>1</v>
      </c>
      <c r="I137" s="6" t="s">
        <v>121</v>
      </c>
      <c r="J137" s="6">
        <v>0</v>
      </c>
      <c r="K137" s="6"/>
    </row>
    <row r="138" spans="1:11" ht="15.6" x14ac:dyDescent="0.3">
      <c r="A138" s="6" t="s">
        <v>104</v>
      </c>
      <c r="B138" s="6" t="s">
        <v>2918</v>
      </c>
      <c r="C138" s="6" t="s">
        <v>11</v>
      </c>
      <c r="D138" s="6" t="s">
        <v>2856</v>
      </c>
      <c r="E138" s="6" t="s">
        <v>2947</v>
      </c>
      <c r="F138" s="6" t="s">
        <v>320</v>
      </c>
      <c r="G138" s="6" t="s">
        <v>321</v>
      </c>
      <c r="H138" s="55">
        <v>1</v>
      </c>
      <c r="I138" s="6" t="s">
        <v>121</v>
      </c>
      <c r="J138" s="6">
        <v>0</v>
      </c>
      <c r="K138" s="6"/>
    </row>
    <row r="139" spans="1:11" ht="15.6" x14ac:dyDescent="0.3">
      <c r="A139" s="6" t="s">
        <v>104</v>
      </c>
      <c r="B139" s="6" t="s">
        <v>2918</v>
      </c>
      <c r="C139" s="6" t="s">
        <v>11</v>
      </c>
      <c r="D139" s="6" t="s">
        <v>2863</v>
      </c>
      <c r="E139" s="6" t="s">
        <v>2948</v>
      </c>
      <c r="F139" s="6" t="s">
        <v>355</v>
      </c>
      <c r="G139" s="6" t="s">
        <v>356</v>
      </c>
      <c r="H139" s="55">
        <v>1</v>
      </c>
      <c r="I139" s="6" t="s">
        <v>121</v>
      </c>
      <c r="J139" s="6">
        <v>0</v>
      </c>
      <c r="K139" s="6"/>
    </row>
    <row r="140" spans="1:11" ht="15.6" x14ac:dyDescent="0.3">
      <c r="A140" s="6" t="s">
        <v>104</v>
      </c>
      <c r="B140" s="6" t="s">
        <v>2918</v>
      </c>
      <c r="C140" s="6" t="s">
        <v>11</v>
      </c>
      <c r="D140" s="6" t="s">
        <v>2875</v>
      </c>
      <c r="E140" s="6" t="s">
        <v>2950</v>
      </c>
      <c r="F140" s="6" t="s">
        <v>333</v>
      </c>
      <c r="G140" s="6" t="s">
        <v>334</v>
      </c>
      <c r="H140" s="55">
        <v>1</v>
      </c>
      <c r="I140" s="6" t="s">
        <v>121</v>
      </c>
      <c r="J140" s="6">
        <v>0</v>
      </c>
      <c r="K140" s="6"/>
    </row>
    <row r="141" spans="1:11" ht="15.6" x14ac:dyDescent="0.3">
      <c r="A141" s="6" t="s">
        <v>104</v>
      </c>
      <c r="B141" s="6" t="s">
        <v>2918</v>
      </c>
      <c r="C141" s="6" t="s">
        <v>11</v>
      </c>
      <c r="D141" s="6" t="s">
        <v>2917</v>
      </c>
      <c r="E141" s="6" t="s">
        <v>350</v>
      </c>
      <c r="F141" s="6" t="s">
        <v>348</v>
      </c>
      <c r="G141" s="6" t="s">
        <v>351</v>
      </c>
      <c r="H141" s="55">
        <v>1</v>
      </c>
      <c r="I141" s="6" t="s">
        <v>121</v>
      </c>
      <c r="J141" s="6">
        <v>0</v>
      </c>
      <c r="K141" s="6"/>
    </row>
    <row r="142" spans="1:11" ht="15.6" x14ac:dyDescent="0.3">
      <c r="A142" s="6" t="s">
        <v>104</v>
      </c>
      <c r="B142" s="6" t="s">
        <v>2918</v>
      </c>
      <c r="C142" s="6" t="s">
        <v>11</v>
      </c>
      <c r="D142" s="6" t="s">
        <v>2907</v>
      </c>
      <c r="E142" s="6" t="s">
        <v>345</v>
      </c>
      <c r="F142" s="6" t="s">
        <v>346</v>
      </c>
      <c r="G142" s="6" t="s">
        <v>135</v>
      </c>
      <c r="H142" s="55">
        <v>1</v>
      </c>
      <c r="I142" s="6" t="s">
        <v>121</v>
      </c>
      <c r="J142" s="6">
        <v>0</v>
      </c>
      <c r="K142" s="6"/>
    </row>
    <row r="143" spans="1:11" ht="15.6" x14ac:dyDescent="0.3">
      <c r="A143" s="6" t="s">
        <v>104</v>
      </c>
      <c r="B143" s="6" t="s">
        <v>2918</v>
      </c>
      <c r="C143" s="6" t="s">
        <v>11</v>
      </c>
      <c r="D143" s="6" t="s">
        <v>2951</v>
      </c>
      <c r="E143" s="6" t="s">
        <v>347</v>
      </c>
      <c r="F143" s="6" t="s">
        <v>348</v>
      </c>
      <c r="G143" s="6" t="s">
        <v>349</v>
      </c>
      <c r="H143" s="55">
        <v>1</v>
      </c>
      <c r="I143" s="6" t="s">
        <v>121</v>
      </c>
      <c r="J143" s="6">
        <v>0</v>
      </c>
      <c r="K143" s="6"/>
    </row>
    <row r="144" spans="1:11" s="8" customFormat="1" ht="15.6" x14ac:dyDescent="0.3">
      <c r="A144" s="8" t="s">
        <v>2562</v>
      </c>
      <c r="B144" s="61"/>
      <c r="H144" s="29">
        <f>SUM(H124:H143)</f>
        <v>20</v>
      </c>
      <c r="J144" s="29">
        <f>SUM(J124:J143)</f>
        <v>0</v>
      </c>
      <c r="K144" s="62">
        <f>(J144/H144)</f>
        <v>0</v>
      </c>
    </row>
    <row r="145" spans="1:11" ht="15.6" x14ac:dyDescent="0.3">
      <c r="A145" s="6"/>
      <c r="B145" s="6"/>
      <c r="C145" s="6"/>
      <c r="D145" s="6"/>
      <c r="E145" s="6"/>
      <c r="F145" s="6"/>
      <c r="G145" s="6"/>
      <c r="H145" s="55"/>
      <c r="I145" s="6"/>
      <c r="J145" s="6"/>
      <c r="K145" s="6"/>
    </row>
    <row r="146" spans="1:11" ht="15.6" x14ac:dyDescent="0.3">
      <c r="A146" s="6" t="s">
        <v>104</v>
      </c>
      <c r="B146" s="6" t="s">
        <v>2918</v>
      </c>
      <c r="C146" s="6" t="s">
        <v>9</v>
      </c>
      <c r="D146" s="6" t="s">
        <v>2856</v>
      </c>
      <c r="E146" s="6" t="s">
        <v>380</v>
      </c>
      <c r="F146" s="6" t="s">
        <v>381</v>
      </c>
      <c r="G146" s="6" t="s">
        <v>148</v>
      </c>
      <c r="H146" s="55">
        <v>1</v>
      </c>
      <c r="I146" s="6" t="s">
        <v>121</v>
      </c>
      <c r="J146" s="6">
        <v>0</v>
      </c>
      <c r="K146" s="6"/>
    </row>
    <row r="147" spans="1:11" ht="15.6" x14ac:dyDescent="0.3">
      <c r="A147" s="6" t="s">
        <v>104</v>
      </c>
      <c r="B147" s="6" t="s">
        <v>2918</v>
      </c>
      <c r="C147" s="6" t="s">
        <v>9</v>
      </c>
      <c r="D147" s="6" t="s">
        <v>2853</v>
      </c>
      <c r="E147" s="6" t="s">
        <v>373</v>
      </c>
      <c r="F147" s="6" t="s">
        <v>374</v>
      </c>
      <c r="G147" s="6" t="s">
        <v>123</v>
      </c>
      <c r="H147" s="55">
        <v>1</v>
      </c>
      <c r="I147" s="6" t="s">
        <v>121</v>
      </c>
      <c r="J147" s="6">
        <v>0</v>
      </c>
      <c r="K147" s="6"/>
    </row>
    <row r="148" spans="1:11" ht="15.6" x14ac:dyDescent="0.3">
      <c r="A148" s="6" t="s">
        <v>104</v>
      </c>
      <c r="B148" s="6" t="s">
        <v>2918</v>
      </c>
      <c r="C148" s="6" t="s">
        <v>9</v>
      </c>
      <c r="D148" s="6" t="s">
        <v>2835</v>
      </c>
      <c r="E148" s="6" t="s">
        <v>2953</v>
      </c>
      <c r="F148" s="6" t="s">
        <v>360</v>
      </c>
      <c r="G148" s="6" t="s">
        <v>361</v>
      </c>
      <c r="H148" s="55">
        <v>1</v>
      </c>
      <c r="I148" s="6" t="s">
        <v>121</v>
      </c>
      <c r="J148" s="6">
        <v>0</v>
      </c>
      <c r="K148" s="6"/>
    </row>
    <row r="149" spans="1:11" ht="15.6" x14ac:dyDescent="0.3">
      <c r="A149" s="6" t="s">
        <v>104</v>
      </c>
      <c r="B149" s="6" t="s">
        <v>2918</v>
      </c>
      <c r="C149" s="6" t="s">
        <v>9</v>
      </c>
      <c r="D149" s="6" t="s">
        <v>2893</v>
      </c>
      <c r="E149" s="6" t="s">
        <v>2954</v>
      </c>
      <c r="F149" s="6" t="s">
        <v>1344</v>
      </c>
      <c r="G149" s="6" t="s">
        <v>284</v>
      </c>
      <c r="H149" s="55">
        <v>1</v>
      </c>
      <c r="I149" s="6" t="s">
        <v>121</v>
      </c>
      <c r="J149" s="6">
        <v>0</v>
      </c>
      <c r="K149" s="6"/>
    </row>
    <row r="150" spans="1:11" ht="15.6" x14ac:dyDescent="0.3">
      <c r="A150" s="6" t="s">
        <v>104</v>
      </c>
      <c r="B150" s="6" t="s">
        <v>2918</v>
      </c>
      <c r="C150" s="6" t="s">
        <v>9</v>
      </c>
      <c r="D150" s="6" t="s">
        <v>2856</v>
      </c>
      <c r="E150" s="6" t="s">
        <v>2955</v>
      </c>
      <c r="F150" s="6" t="s">
        <v>381</v>
      </c>
      <c r="G150" s="6" t="s">
        <v>383</v>
      </c>
      <c r="H150" s="55">
        <v>1</v>
      </c>
      <c r="I150" s="6" t="s">
        <v>121</v>
      </c>
      <c r="J150" s="6">
        <v>0</v>
      </c>
      <c r="K150" s="6"/>
    </row>
    <row r="151" spans="1:11" ht="15.6" x14ac:dyDescent="0.3">
      <c r="A151" s="6" t="s">
        <v>104</v>
      </c>
      <c r="B151" s="6" t="s">
        <v>2918</v>
      </c>
      <c r="C151" s="6" t="s">
        <v>9</v>
      </c>
      <c r="D151" s="6" t="s">
        <v>2916</v>
      </c>
      <c r="E151" s="6" t="s">
        <v>2957</v>
      </c>
      <c r="F151" s="6" t="s">
        <v>366</v>
      </c>
      <c r="G151" s="6" t="s">
        <v>228</v>
      </c>
      <c r="H151" s="55">
        <v>1</v>
      </c>
      <c r="I151" s="6" t="s">
        <v>121</v>
      </c>
      <c r="J151" s="6">
        <v>0</v>
      </c>
      <c r="K151" s="6"/>
    </row>
    <row r="152" spans="1:11" ht="15.6" x14ac:dyDescent="0.3">
      <c r="A152" s="6" t="s">
        <v>104</v>
      </c>
      <c r="B152" s="6" t="s">
        <v>2918</v>
      </c>
      <c r="C152" s="6" t="s">
        <v>9</v>
      </c>
      <c r="D152" s="6" t="s">
        <v>2916</v>
      </c>
      <c r="E152" s="6" t="s">
        <v>2958</v>
      </c>
      <c r="F152" s="6" t="s">
        <v>387</v>
      </c>
      <c r="G152" s="6" t="s">
        <v>388</v>
      </c>
      <c r="H152" s="55">
        <v>1</v>
      </c>
      <c r="I152" s="6" t="s">
        <v>121</v>
      </c>
      <c r="J152" s="6">
        <v>0</v>
      </c>
      <c r="K152" s="6"/>
    </row>
    <row r="153" spans="1:11" ht="15.6" x14ac:dyDescent="0.3">
      <c r="A153" s="6" t="s">
        <v>104</v>
      </c>
      <c r="B153" s="6" t="s">
        <v>2918</v>
      </c>
      <c r="C153" s="6" t="s">
        <v>9</v>
      </c>
      <c r="D153" s="6" t="s">
        <v>2916</v>
      </c>
      <c r="E153" s="6" t="s">
        <v>2959</v>
      </c>
      <c r="F153" s="6" t="s">
        <v>375</v>
      </c>
      <c r="G153" s="6" t="s">
        <v>376</v>
      </c>
      <c r="H153" s="55">
        <v>1</v>
      </c>
      <c r="I153" s="6" t="s">
        <v>121</v>
      </c>
      <c r="J153" s="6">
        <v>0</v>
      </c>
      <c r="K153" s="6"/>
    </row>
    <row r="154" spans="1:11" ht="15.6" x14ac:dyDescent="0.3">
      <c r="A154" s="6" t="s">
        <v>104</v>
      </c>
      <c r="B154" s="6" t="s">
        <v>2918</v>
      </c>
      <c r="C154" s="6" t="s">
        <v>9</v>
      </c>
      <c r="D154" s="6" t="s">
        <v>2870</v>
      </c>
      <c r="E154" s="6" t="s">
        <v>2960</v>
      </c>
      <c r="F154" s="6" t="s">
        <v>370</v>
      </c>
      <c r="G154" s="6" t="s">
        <v>371</v>
      </c>
      <c r="H154" s="55">
        <v>1</v>
      </c>
      <c r="I154" s="6" t="s">
        <v>121</v>
      </c>
      <c r="J154" s="6">
        <v>0</v>
      </c>
      <c r="K154" s="6"/>
    </row>
    <row r="155" spans="1:11" ht="15.6" x14ac:dyDescent="0.3">
      <c r="A155" s="6" t="s">
        <v>104</v>
      </c>
      <c r="B155" s="6" t="s">
        <v>2918</v>
      </c>
      <c r="C155" s="6" t="s">
        <v>9</v>
      </c>
      <c r="D155" s="6" t="s">
        <v>2851</v>
      </c>
      <c r="E155" s="6" t="s">
        <v>2961</v>
      </c>
      <c r="F155" s="6" t="s">
        <v>359</v>
      </c>
      <c r="G155" s="6" t="s">
        <v>358</v>
      </c>
      <c r="H155" s="55">
        <v>1</v>
      </c>
      <c r="I155" s="6" t="s">
        <v>121</v>
      </c>
      <c r="J155" s="6">
        <v>0</v>
      </c>
      <c r="K155" s="6"/>
    </row>
    <row r="156" spans="1:11" ht="15.6" x14ac:dyDescent="0.3">
      <c r="A156" s="6" t="s">
        <v>104</v>
      </c>
      <c r="B156" s="6" t="s">
        <v>2918</v>
      </c>
      <c r="C156" s="6" t="s">
        <v>9</v>
      </c>
      <c r="D156" s="6" t="s">
        <v>2916</v>
      </c>
      <c r="E156" s="6" t="s">
        <v>2947</v>
      </c>
      <c r="F156" s="6" t="s">
        <v>320</v>
      </c>
      <c r="G156" s="6" t="s">
        <v>321</v>
      </c>
      <c r="H156" s="55">
        <v>1</v>
      </c>
      <c r="I156" s="6" t="s">
        <v>121</v>
      </c>
      <c r="J156" s="6">
        <v>0</v>
      </c>
      <c r="K156" s="6"/>
    </row>
    <row r="157" spans="1:11" ht="15.6" x14ac:dyDescent="0.3">
      <c r="A157" s="6" t="s">
        <v>104</v>
      </c>
      <c r="B157" s="6" t="s">
        <v>2918</v>
      </c>
      <c r="C157" s="6" t="s">
        <v>9</v>
      </c>
      <c r="D157" s="6" t="s">
        <v>2858</v>
      </c>
      <c r="E157" s="6" t="s">
        <v>363</v>
      </c>
      <c r="F157" s="6" t="s">
        <v>364</v>
      </c>
      <c r="G157" s="6" t="s">
        <v>365</v>
      </c>
      <c r="H157" s="55">
        <v>1</v>
      </c>
      <c r="I157" s="6" t="s">
        <v>121</v>
      </c>
      <c r="J157" s="6">
        <v>0</v>
      </c>
      <c r="K157" s="6"/>
    </row>
    <row r="158" spans="1:11" ht="15.6" x14ac:dyDescent="0.3">
      <c r="A158" s="6" t="s">
        <v>104</v>
      </c>
      <c r="B158" s="6" t="s">
        <v>2918</v>
      </c>
      <c r="C158" s="6" t="s">
        <v>9</v>
      </c>
      <c r="D158" s="6" t="s">
        <v>2962</v>
      </c>
      <c r="E158" s="6" t="s">
        <v>377</v>
      </c>
      <c r="F158" s="6" t="s">
        <v>378</v>
      </c>
      <c r="G158" s="6" t="s">
        <v>379</v>
      </c>
      <c r="H158" s="55">
        <v>1</v>
      </c>
      <c r="I158" s="6" t="s">
        <v>121</v>
      </c>
      <c r="J158" s="6">
        <v>0</v>
      </c>
      <c r="K158" s="6"/>
    </row>
    <row r="159" spans="1:11" ht="15.6" x14ac:dyDescent="0.3">
      <c r="A159" s="6" t="s">
        <v>104</v>
      </c>
      <c r="B159" s="6" t="s">
        <v>2918</v>
      </c>
      <c r="C159" s="6" t="s">
        <v>9</v>
      </c>
      <c r="D159" s="6" t="s">
        <v>2875</v>
      </c>
      <c r="E159" s="6" t="s">
        <v>367</v>
      </c>
      <c r="F159" s="6" t="s">
        <v>368</v>
      </c>
      <c r="G159" s="6" t="s">
        <v>369</v>
      </c>
      <c r="H159" s="55">
        <v>1</v>
      </c>
      <c r="I159" s="6" t="s">
        <v>121</v>
      </c>
      <c r="J159" s="6">
        <v>0</v>
      </c>
      <c r="K159" s="6"/>
    </row>
    <row r="160" spans="1:11" ht="15.6" x14ac:dyDescent="0.3">
      <c r="A160" s="6" t="s">
        <v>104</v>
      </c>
      <c r="B160" s="6" t="s">
        <v>2918</v>
      </c>
      <c r="C160" s="6" t="s">
        <v>9</v>
      </c>
      <c r="D160" s="6" t="s">
        <v>2856</v>
      </c>
      <c r="E160" s="6" t="s">
        <v>384</v>
      </c>
      <c r="F160" s="6" t="s">
        <v>385</v>
      </c>
      <c r="G160" s="6" t="s">
        <v>386</v>
      </c>
      <c r="H160" s="55">
        <v>1</v>
      </c>
      <c r="I160" s="6" t="s">
        <v>121</v>
      </c>
      <c r="J160" s="6">
        <v>0</v>
      </c>
      <c r="K160" s="6"/>
    </row>
    <row r="161" spans="1:11" ht="15.6" x14ac:dyDescent="0.3">
      <c r="A161" s="6" t="s">
        <v>104</v>
      </c>
      <c r="B161" s="6" t="s">
        <v>2918</v>
      </c>
      <c r="C161" s="6" t="s">
        <v>9</v>
      </c>
      <c r="D161" s="6" t="s">
        <v>2876</v>
      </c>
      <c r="E161" s="6" t="s">
        <v>389</v>
      </c>
      <c r="F161" s="6" t="s">
        <v>320</v>
      </c>
      <c r="G161" s="6" t="s">
        <v>390</v>
      </c>
      <c r="H161" s="55">
        <v>1</v>
      </c>
      <c r="I161" s="6" t="s">
        <v>121</v>
      </c>
      <c r="J161" s="6">
        <v>0</v>
      </c>
      <c r="K161" s="6"/>
    </row>
    <row r="162" spans="1:11" s="8" customFormat="1" ht="15.6" x14ac:dyDescent="0.3">
      <c r="A162" s="8" t="s">
        <v>2562</v>
      </c>
      <c r="B162" s="61"/>
      <c r="H162" s="29">
        <f>SUM(H146:H161)</f>
        <v>16</v>
      </c>
      <c r="J162" s="29">
        <f>SUM(J146:J161)</f>
        <v>0</v>
      </c>
      <c r="K162" s="62">
        <f>(J162/H162)</f>
        <v>0</v>
      </c>
    </row>
    <row r="163" spans="1:11" ht="15.6" x14ac:dyDescent="0.3">
      <c r="A163" s="6"/>
      <c r="B163" s="6"/>
      <c r="C163" s="6"/>
      <c r="D163" s="6"/>
      <c r="E163" s="6"/>
      <c r="F163" s="6"/>
      <c r="G163" s="6"/>
      <c r="H163" s="55"/>
      <c r="I163" s="6"/>
      <c r="J163" s="6"/>
      <c r="K163" s="6"/>
    </row>
    <row r="164" spans="1:11" ht="15.6" x14ac:dyDescent="0.3">
      <c r="A164" s="6" t="s">
        <v>104</v>
      </c>
      <c r="B164" s="6" t="s">
        <v>2918</v>
      </c>
      <c r="C164" s="6" t="s">
        <v>10</v>
      </c>
      <c r="D164" s="6" t="s">
        <v>2876</v>
      </c>
      <c r="E164" s="6" t="s">
        <v>406</v>
      </c>
      <c r="F164" s="6" t="s">
        <v>407</v>
      </c>
      <c r="G164" s="6" t="s">
        <v>408</v>
      </c>
      <c r="H164" s="55">
        <v>1</v>
      </c>
      <c r="I164" s="6" t="s">
        <v>121</v>
      </c>
      <c r="J164" s="6">
        <v>0</v>
      </c>
      <c r="K164" s="6"/>
    </row>
    <row r="165" spans="1:11" ht="15.6" x14ac:dyDescent="0.3">
      <c r="A165" s="6" t="s">
        <v>104</v>
      </c>
      <c r="B165" s="6" t="s">
        <v>2918</v>
      </c>
      <c r="C165" s="6" t="s">
        <v>10</v>
      </c>
      <c r="D165" s="6" t="s">
        <v>2963</v>
      </c>
      <c r="E165" s="6" t="s">
        <v>2965</v>
      </c>
      <c r="F165" s="6" t="s">
        <v>421</v>
      </c>
      <c r="G165" s="6" t="s">
        <v>422</v>
      </c>
      <c r="H165" s="55">
        <v>1</v>
      </c>
      <c r="I165" s="6" t="s">
        <v>121</v>
      </c>
      <c r="J165" s="6">
        <v>0</v>
      </c>
      <c r="K165" s="6"/>
    </row>
    <row r="166" spans="1:11" ht="15.6" x14ac:dyDescent="0.3">
      <c r="A166" s="6" t="s">
        <v>104</v>
      </c>
      <c r="B166" s="6" t="s">
        <v>2918</v>
      </c>
      <c r="C166" s="6" t="s">
        <v>10</v>
      </c>
      <c r="D166" s="6" t="s">
        <v>2963</v>
      </c>
      <c r="E166" s="6" t="s">
        <v>2966</v>
      </c>
      <c r="F166" s="6" t="s">
        <v>417</v>
      </c>
      <c r="G166" s="6" t="s">
        <v>418</v>
      </c>
      <c r="H166" s="55">
        <v>1</v>
      </c>
      <c r="I166" s="6" t="s">
        <v>121</v>
      </c>
      <c r="J166" s="6">
        <v>0</v>
      </c>
      <c r="K166" s="6"/>
    </row>
    <row r="167" spans="1:11" ht="15.6" x14ac:dyDescent="0.3">
      <c r="A167" s="6" t="s">
        <v>104</v>
      </c>
      <c r="B167" s="6" t="s">
        <v>2918</v>
      </c>
      <c r="C167" s="6" t="s">
        <v>10</v>
      </c>
      <c r="D167" s="6" t="s">
        <v>2856</v>
      </c>
      <c r="E167" s="6" t="s">
        <v>2864</v>
      </c>
      <c r="F167" s="6" t="s">
        <v>165</v>
      </c>
      <c r="G167" s="6" t="s">
        <v>166</v>
      </c>
      <c r="H167" s="55">
        <v>1</v>
      </c>
      <c r="I167" s="6" t="s">
        <v>121</v>
      </c>
      <c r="J167" s="6">
        <v>0</v>
      </c>
      <c r="K167" s="6"/>
    </row>
    <row r="168" spans="1:11" ht="15.6" x14ac:dyDescent="0.3">
      <c r="A168" s="6" t="s">
        <v>104</v>
      </c>
      <c r="B168" s="6" t="s">
        <v>2918</v>
      </c>
      <c r="C168" s="6" t="s">
        <v>10</v>
      </c>
      <c r="D168" s="6" t="s">
        <v>2967</v>
      </c>
      <c r="E168" s="6" t="s">
        <v>2969</v>
      </c>
      <c r="F168" s="6" t="s">
        <v>412</v>
      </c>
      <c r="G168" s="6" t="s">
        <v>413</v>
      </c>
      <c r="H168" s="55">
        <v>1</v>
      </c>
      <c r="I168" s="6" t="s">
        <v>121</v>
      </c>
      <c r="J168" s="6">
        <v>0</v>
      </c>
      <c r="K168" s="6"/>
    </row>
    <row r="169" spans="1:11" ht="15.6" x14ac:dyDescent="0.3">
      <c r="A169" s="6" t="s">
        <v>104</v>
      </c>
      <c r="B169" s="6" t="s">
        <v>2918</v>
      </c>
      <c r="C169" s="6" t="s">
        <v>10</v>
      </c>
      <c r="D169" s="6" t="s">
        <v>2901</v>
      </c>
      <c r="E169" s="6" t="s">
        <v>2970</v>
      </c>
      <c r="F169" s="6" t="s">
        <v>404</v>
      </c>
      <c r="G169" s="6" t="s">
        <v>405</v>
      </c>
      <c r="H169" s="55">
        <v>1</v>
      </c>
      <c r="I169" s="6" t="s">
        <v>121</v>
      </c>
      <c r="J169" s="6">
        <v>0</v>
      </c>
      <c r="K169" s="6"/>
    </row>
    <row r="170" spans="1:11" ht="15.6" x14ac:dyDescent="0.3">
      <c r="A170" s="6" t="s">
        <v>104</v>
      </c>
      <c r="B170" s="6" t="s">
        <v>2918</v>
      </c>
      <c r="C170" s="6" t="s">
        <v>10</v>
      </c>
      <c r="D170" s="6" t="s">
        <v>2870</v>
      </c>
      <c r="E170" s="6" t="s">
        <v>2971</v>
      </c>
      <c r="F170" s="6" t="s">
        <v>426</v>
      </c>
      <c r="G170" s="6" t="s">
        <v>427</v>
      </c>
      <c r="H170" s="55">
        <v>1</v>
      </c>
      <c r="I170" s="6" t="s">
        <v>121</v>
      </c>
      <c r="J170" s="6">
        <v>0</v>
      </c>
      <c r="K170" s="6"/>
    </row>
    <row r="171" spans="1:11" ht="15.6" x14ac:dyDescent="0.3">
      <c r="A171" s="6" t="s">
        <v>104</v>
      </c>
      <c r="B171" s="6" t="s">
        <v>2918</v>
      </c>
      <c r="C171" s="6" t="s">
        <v>10</v>
      </c>
      <c r="D171" s="6" t="s">
        <v>2972</v>
      </c>
      <c r="E171" s="6" t="s">
        <v>2973</v>
      </c>
      <c r="F171" s="6" t="s">
        <v>419</v>
      </c>
      <c r="G171" s="6" t="s">
        <v>420</v>
      </c>
      <c r="H171" s="55">
        <v>1</v>
      </c>
      <c r="I171" s="6" t="s">
        <v>121</v>
      </c>
      <c r="J171" s="6">
        <v>0</v>
      </c>
      <c r="K171" s="6"/>
    </row>
    <row r="172" spans="1:11" ht="15.6" x14ac:dyDescent="0.3">
      <c r="A172" s="6" t="s">
        <v>104</v>
      </c>
      <c r="B172" s="6" t="s">
        <v>2918</v>
      </c>
      <c r="C172" s="6" t="s">
        <v>10</v>
      </c>
      <c r="D172" s="6" t="s">
        <v>2836</v>
      </c>
      <c r="E172" s="6" t="s">
        <v>395</v>
      </c>
      <c r="F172" s="6" t="s">
        <v>195</v>
      </c>
      <c r="G172" s="6" t="s">
        <v>396</v>
      </c>
      <c r="H172" s="55">
        <v>1</v>
      </c>
      <c r="I172" s="6" t="s">
        <v>121</v>
      </c>
      <c r="J172" s="6">
        <v>0</v>
      </c>
      <c r="K172" s="6"/>
    </row>
    <row r="173" spans="1:11" ht="15.6" x14ac:dyDescent="0.3">
      <c r="A173" s="6" t="s">
        <v>104</v>
      </c>
      <c r="B173" s="6" t="s">
        <v>2918</v>
      </c>
      <c r="C173" s="6" t="s">
        <v>10</v>
      </c>
      <c r="D173" s="6" t="s">
        <v>2951</v>
      </c>
      <c r="E173" s="6" t="s">
        <v>414</v>
      </c>
      <c r="F173" s="6" t="s">
        <v>415</v>
      </c>
      <c r="G173" s="6" t="s">
        <v>416</v>
      </c>
      <c r="H173" s="55">
        <v>1</v>
      </c>
      <c r="I173" s="6" t="s">
        <v>121</v>
      </c>
      <c r="J173" s="6">
        <v>0</v>
      </c>
      <c r="K173" s="6"/>
    </row>
    <row r="174" spans="1:11" ht="15.6" x14ac:dyDescent="0.3">
      <c r="A174" s="6" t="s">
        <v>104</v>
      </c>
      <c r="B174" s="6" t="s">
        <v>2918</v>
      </c>
      <c r="C174" s="6" t="s">
        <v>10</v>
      </c>
      <c r="D174" s="6" t="s">
        <v>2974</v>
      </c>
      <c r="E174" s="6" t="s">
        <v>428</v>
      </c>
      <c r="F174" s="6" t="s">
        <v>429</v>
      </c>
      <c r="G174" s="6" t="s">
        <v>430</v>
      </c>
      <c r="H174" s="55">
        <v>1</v>
      </c>
      <c r="I174" s="6" t="s">
        <v>121</v>
      </c>
      <c r="J174" s="6">
        <v>0</v>
      </c>
      <c r="K174" s="6"/>
    </row>
    <row r="175" spans="1:11" ht="15.6" x14ac:dyDescent="0.3">
      <c r="A175" s="6" t="s">
        <v>104</v>
      </c>
      <c r="B175" s="6" t="s">
        <v>2918</v>
      </c>
      <c r="C175" s="6" t="s">
        <v>10</v>
      </c>
      <c r="D175" s="6" t="s">
        <v>2974</v>
      </c>
      <c r="E175" s="6" t="s">
        <v>423</v>
      </c>
      <c r="F175" s="6" t="s">
        <v>424</v>
      </c>
      <c r="G175" s="6" t="s">
        <v>425</v>
      </c>
      <c r="H175" s="55">
        <v>1</v>
      </c>
      <c r="I175" s="6" t="s">
        <v>121</v>
      </c>
      <c r="J175" s="6">
        <v>0</v>
      </c>
      <c r="K175" s="6"/>
    </row>
    <row r="176" spans="1:11" ht="15.6" x14ac:dyDescent="0.3">
      <c r="A176" s="6" t="s">
        <v>104</v>
      </c>
      <c r="B176" s="6" t="s">
        <v>2918</v>
      </c>
      <c r="C176" s="6" t="s">
        <v>10</v>
      </c>
      <c r="D176" s="6" t="s">
        <v>2836</v>
      </c>
      <c r="E176" s="6" t="s">
        <v>391</v>
      </c>
      <c r="F176" s="6" t="s">
        <v>392</v>
      </c>
      <c r="G176" s="6" t="s">
        <v>393</v>
      </c>
      <c r="H176" s="55">
        <v>1</v>
      </c>
      <c r="I176" s="6" t="s">
        <v>121</v>
      </c>
      <c r="J176" s="6">
        <v>0</v>
      </c>
      <c r="K176" s="6"/>
    </row>
    <row r="177" spans="1:11" ht="15.6" x14ac:dyDescent="0.3">
      <c r="A177" s="6" t="s">
        <v>104</v>
      </c>
      <c r="B177" s="6" t="s">
        <v>2918</v>
      </c>
      <c r="C177" s="6" t="s">
        <v>10</v>
      </c>
      <c r="D177" s="6" t="s">
        <v>2951</v>
      </c>
      <c r="E177" s="6" t="s">
        <v>409</v>
      </c>
      <c r="F177" s="6" t="s">
        <v>410</v>
      </c>
      <c r="G177" s="6" t="s">
        <v>411</v>
      </c>
      <c r="H177" s="55">
        <v>1</v>
      </c>
      <c r="I177" s="6" t="s">
        <v>121</v>
      </c>
      <c r="J177" s="6">
        <v>0</v>
      </c>
      <c r="K177" s="6"/>
    </row>
    <row r="178" spans="1:11" ht="15.6" x14ac:dyDescent="0.3">
      <c r="A178" s="6" t="s">
        <v>104</v>
      </c>
      <c r="B178" s="6" t="s">
        <v>2918</v>
      </c>
      <c r="C178" s="6" t="s">
        <v>10</v>
      </c>
      <c r="D178" s="6" t="s">
        <v>2858</v>
      </c>
      <c r="E178" s="6" t="s">
        <v>401</v>
      </c>
      <c r="F178" s="6" t="s">
        <v>402</v>
      </c>
      <c r="G178" s="6" t="s">
        <v>403</v>
      </c>
      <c r="H178" s="55">
        <v>1</v>
      </c>
      <c r="I178" s="6" t="s">
        <v>121</v>
      </c>
      <c r="J178" s="6">
        <v>0</v>
      </c>
      <c r="K178" s="6"/>
    </row>
    <row r="179" spans="1:11" ht="15.6" x14ac:dyDescent="0.3">
      <c r="A179" s="6" t="s">
        <v>104</v>
      </c>
      <c r="B179" s="6" t="s">
        <v>2918</v>
      </c>
      <c r="C179" s="6" t="s">
        <v>10</v>
      </c>
      <c r="D179" s="6" t="s">
        <v>2876</v>
      </c>
      <c r="E179" s="6" t="s">
        <v>398</v>
      </c>
      <c r="F179" s="6" t="s">
        <v>399</v>
      </c>
      <c r="G179" s="6" t="s">
        <v>400</v>
      </c>
      <c r="H179" s="55">
        <v>1</v>
      </c>
      <c r="I179" s="6" t="s">
        <v>121</v>
      </c>
      <c r="J179" s="6">
        <v>0</v>
      </c>
      <c r="K179" s="6"/>
    </row>
    <row r="180" spans="1:11" s="8" customFormat="1" ht="15.6" x14ac:dyDescent="0.3">
      <c r="A180" s="8" t="s">
        <v>2562</v>
      </c>
      <c r="B180" s="61"/>
      <c r="H180" s="29">
        <f>SUM(H164:H179)</f>
        <v>16</v>
      </c>
      <c r="J180" s="29">
        <f>SUM(J164:J179)</f>
        <v>0</v>
      </c>
      <c r="K180" s="62">
        <f>(J180/H180)</f>
        <v>0</v>
      </c>
    </row>
    <row r="181" spans="1:11" ht="15.6" x14ac:dyDescent="0.3">
      <c r="A181" s="6"/>
      <c r="B181" s="6"/>
      <c r="C181" s="6"/>
      <c r="D181" s="6"/>
      <c r="E181" s="6"/>
      <c r="F181" s="6"/>
      <c r="G181" s="6"/>
      <c r="H181" s="55"/>
      <c r="I181" s="6"/>
      <c r="J181" s="6"/>
      <c r="K181" s="6"/>
    </row>
    <row r="182" spans="1:11" ht="15.6" x14ac:dyDescent="0.3">
      <c r="A182" s="6" t="s">
        <v>104</v>
      </c>
      <c r="B182" s="6" t="s">
        <v>2918</v>
      </c>
      <c r="C182" s="6" t="s">
        <v>7</v>
      </c>
      <c r="D182" s="6" t="s">
        <v>2975</v>
      </c>
      <c r="E182" s="6" t="s">
        <v>2976</v>
      </c>
      <c r="F182" s="6" t="s">
        <v>433</v>
      </c>
      <c r="G182" s="6" t="s">
        <v>210</v>
      </c>
      <c r="H182" s="55">
        <v>1</v>
      </c>
      <c r="I182" s="6" t="s">
        <v>121</v>
      </c>
      <c r="J182" s="6">
        <v>0</v>
      </c>
      <c r="K182" s="6"/>
    </row>
    <row r="183" spans="1:11" ht="15.6" x14ac:dyDescent="0.3">
      <c r="A183" s="6" t="s">
        <v>104</v>
      </c>
      <c r="B183" s="6" t="s">
        <v>2918</v>
      </c>
      <c r="C183" s="6" t="s">
        <v>7</v>
      </c>
      <c r="D183" s="6" t="s">
        <v>2977</v>
      </c>
      <c r="E183" s="6" t="s">
        <v>2978</v>
      </c>
      <c r="F183" s="6" t="s">
        <v>434</v>
      </c>
      <c r="G183" s="6" t="s">
        <v>435</v>
      </c>
      <c r="H183" s="55">
        <v>1</v>
      </c>
      <c r="I183" s="6" t="s">
        <v>121</v>
      </c>
      <c r="J183" s="6">
        <v>0</v>
      </c>
      <c r="K183" s="6"/>
    </row>
    <row r="184" spans="1:11" ht="15.6" x14ac:dyDescent="0.3">
      <c r="A184" s="6" t="s">
        <v>104</v>
      </c>
      <c r="B184" s="6" t="s">
        <v>2918</v>
      </c>
      <c r="C184" s="6" t="s">
        <v>7</v>
      </c>
      <c r="D184" s="6" t="s">
        <v>2979</v>
      </c>
      <c r="E184" s="6" t="s">
        <v>2981</v>
      </c>
      <c r="F184" s="6" t="s">
        <v>438</v>
      </c>
      <c r="G184" s="6" t="s">
        <v>439</v>
      </c>
      <c r="H184" s="55">
        <v>1</v>
      </c>
      <c r="I184" s="6" t="s">
        <v>121</v>
      </c>
      <c r="J184" s="6">
        <v>0</v>
      </c>
      <c r="K184" s="6"/>
    </row>
    <row r="185" spans="1:11" ht="15.6" x14ac:dyDescent="0.3">
      <c r="A185" s="6" t="s">
        <v>104</v>
      </c>
      <c r="B185" s="6" t="s">
        <v>2918</v>
      </c>
      <c r="C185" s="6" t="s">
        <v>7</v>
      </c>
      <c r="D185" s="6" t="s">
        <v>2982</v>
      </c>
      <c r="E185" s="6" t="s">
        <v>2984</v>
      </c>
      <c r="F185" s="6" t="s">
        <v>431</v>
      </c>
      <c r="G185" s="6" t="s">
        <v>432</v>
      </c>
      <c r="H185" s="55">
        <v>1</v>
      </c>
      <c r="I185" s="6" t="s">
        <v>121</v>
      </c>
      <c r="J185" s="6">
        <v>0</v>
      </c>
      <c r="K185" s="6"/>
    </row>
    <row r="186" spans="1:11" ht="15.6" x14ac:dyDescent="0.3">
      <c r="A186" s="6" t="s">
        <v>104</v>
      </c>
      <c r="B186" s="6" t="s">
        <v>2918</v>
      </c>
      <c r="C186" s="6" t="s">
        <v>7</v>
      </c>
      <c r="D186" s="6" t="s">
        <v>2985</v>
      </c>
      <c r="E186" s="6" t="s">
        <v>2986</v>
      </c>
      <c r="F186" s="6" t="s">
        <v>436</v>
      </c>
      <c r="G186" s="6" t="s">
        <v>437</v>
      </c>
      <c r="H186" s="55">
        <v>1</v>
      </c>
      <c r="I186" s="6" t="s">
        <v>121</v>
      </c>
      <c r="J186" s="6">
        <v>0</v>
      </c>
      <c r="K186" s="6"/>
    </row>
    <row r="187" spans="1:11" s="8" customFormat="1" ht="15.6" x14ac:dyDescent="0.3">
      <c r="A187" s="8" t="s">
        <v>2562</v>
      </c>
      <c r="B187" s="61"/>
      <c r="H187" s="29">
        <f>SUM(H182:H186)</f>
        <v>5</v>
      </c>
      <c r="J187" s="29">
        <f>SUM(J182:J186)</f>
        <v>0</v>
      </c>
      <c r="K187" s="62">
        <f>(J187/H187)</f>
        <v>0</v>
      </c>
    </row>
    <row r="188" spans="1:11" s="8" customFormat="1" ht="15.6" x14ac:dyDescent="0.3">
      <c r="A188" s="8" t="s">
        <v>2563</v>
      </c>
      <c r="B188" s="61"/>
      <c r="H188" s="29">
        <f>SUM(H122+H144+H162+H180+H187)</f>
        <v>65</v>
      </c>
      <c r="J188" s="29">
        <f>SUM(J122+J144+J162+J180+J187)</f>
        <v>0</v>
      </c>
      <c r="K188" s="62">
        <f>(J188/H188)</f>
        <v>0</v>
      </c>
    </row>
    <row r="189" spans="1:11" ht="15.6" x14ac:dyDescent="0.3">
      <c r="A189" s="6"/>
      <c r="B189" s="6"/>
      <c r="C189" s="6"/>
      <c r="D189" s="6"/>
      <c r="E189" s="6"/>
      <c r="F189" s="6"/>
      <c r="G189" s="6"/>
      <c r="H189" s="55"/>
      <c r="I189" s="6"/>
      <c r="J189" s="6"/>
      <c r="K189" s="6"/>
    </row>
    <row r="190" spans="1:11" ht="15.6" x14ac:dyDescent="0.3">
      <c r="A190" s="6" t="s">
        <v>104</v>
      </c>
      <c r="B190" s="6" t="s">
        <v>2987</v>
      </c>
      <c r="C190" s="6" t="s">
        <v>14</v>
      </c>
      <c r="D190" s="6" t="s">
        <v>2852</v>
      </c>
      <c r="E190" s="6" t="s">
        <v>443</v>
      </c>
      <c r="F190" s="6" t="s">
        <v>444</v>
      </c>
      <c r="G190" s="6" t="s">
        <v>445</v>
      </c>
      <c r="H190" s="55">
        <v>1</v>
      </c>
      <c r="I190" s="6" t="s">
        <v>121</v>
      </c>
      <c r="J190" s="6">
        <v>0</v>
      </c>
      <c r="K190" s="6"/>
    </row>
    <row r="191" spans="1:11" ht="15.6" x14ac:dyDescent="0.3">
      <c r="A191" s="6" t="s">
        <v>104</v>
      </c>
      <c r="B191" s="6" t="s">
        <v>2987</v>
      </c>
      <c r="C191" s="6" t="s">
        <v>14</v>
      </c>
      <c r="D191" s="6" t="s">
        <v>2988</v>
      </c>
      <c r="E191" s="6" t="s">
        <v>2989</v>
      </c>
      <c r="F191" s="6" t="s">
        <v>448</v>
      </c>
      <c r="G191" s="6" t="s">
        <v>449</v>
      </c>
      <c r="H191" s="55">
        <v>1</v>
      </c>
      <c r="I191" s="6" t="s">
        <v>121</v>
      </c>
      <c r="J191" s="6">
        <v>0</v>
      </c>
      <c r="K191" s="6"/>
    </row>
    <row r="192" spans="1:11" ht="15.6" x14ac:dyDescent="0.3">
      <c r="A192" s="6" t="s">
        <v>104</v>
      </c>
      <c r="B192" s="6" t="s">
        <v>2987</v>
      </c>
      <c r="C192" s="6" t="s">
        <v>14</v>
      </c>
      <c r="D192" s="6" t="s">
        <v>2853</v>
      </c>
      <c r="E192" s="6" t="s">
        <v>2990</v>
      </c>
      <c r="F192" s="6" t="s">
        <v>452</v>
      </c>
      <c r="G192" s="6" t="s">
        <v>453</v>
      </c>
      <c r="H192" s="55">
        <v>1</v>
      </c>
      <c r="I192" s="6" t="s">
        <v>121</v>
      </c>
      <c r="J192" s="6">
        <v>0</v>
      </c>
      <c r="K192" s="6"/>
    </row>
    <row r="193" spans="1:11" ht="15.6" x14ac:dyDescent="0.3">
      <c r="A193" s="6" t="s">
        <v>104</v>
      </c>
      <c r="B193" s="6" t="s">
        <v>2987</v>
      </c>
      <c r="C193" s="6" t="s">
        <v>14</v>
      </c>
      <c r="D193" s="6" t="s">
        <v>2991</v>
      </c>
      <c r="E193" s="6" t="s">
        <v>2992</v>
      </c>
      <c r="F193" s="6" t="s">
        <v>460</v>
      </c>
      <c r="G193" s="6" t="s">
        <v>461</v>
      </c>
      <c r="H193" s="55">
        <v>1</v>
      </c>
      <c r="I193" s="6" t="s">
        <v>121</v>
      </c>
      <c r="J193" s="6">
        <v>0</v>
      </c>
      <c r="K193" s="6"/>
    </row>
    <row r="194" spans="1:11" ht="15.6" x14ac:dyDescent="0.3">
      <c r="A194" s="6" t="s">
        <v>104</v>
      </c>
      <c r="B194" s="6" t="s">
        <v>2987</v>
      </c>
      <c r="C194" s="6" t="s">
        <v>14</v>
      </c>
      <c r="D194" s="6" t="s">
        <v>2993</v>
      </c>
      <c r="E194" s="6" t="s">
        <v>2994</v>
      </c>
      <c r="F194" s="6" t="s">
        <v>446</v>
      </c>
      <c r="G194" s="6" t="s">
        <v>447</v>
      </c>
      <c r="H194" s="55">
        <v>1</v>
      </c>
      <c r="I194" s="6" t="s">
        <v>121</v>
      </c>
      <c r="J194" s="6">
        <v>0</v>
      </c>
      <c r="K194" s="6"/>
    </row>
    <row r="195" spans="1:11" ht="15.6" x14ac:dyDescent="0.3">
      <c r="A195" s="6" t="s">
        <v>104</v>
      </c>
      <c r="B195" s="6" t="s">
        <v>2987</v>
      </c>
      <c r="C195" s="6" t="s">
        <v>14</v>
      </c>
      <c r="D195" s="6" t="s">
        <v>2914</v>
      </c>
      <c r="E195" s="6" t="s">
        <v>2995</v>
      </c>
      <c r="F195" s="6" t="s">
        <v>454</v>
      </c>
      <c r="G195" s="6" t="s">
        <v>455</v>
      </c>
      <c r="H195" s="55">
        <v>1</v>
      </c>
      <c r="I195" s="6" t="s">
        <v>121</v>
      </c>
      <c r="J195" s="6">
        <v>0</v>
      </c>
      <c r="K195" s="6"/>
    </row>
    <row r="196" spans="1:11" ht="15.6" x14ac:dyDescent="0.3">
      <c r="A196" s="6" t="s">
        <v>104</v>
      </c>
      <c r="B196" s="6" t="s">
        <v>2987</v>
      </c>
      <c r="C196" s="6" t="s">
        <v>14</v>
      </c>
      <c r="D196" s="6" t="s">
        <v>2996</v>
      </c>
      <c r="E196" s="6" t="s">
        <v>2997</v>
      </c>
      <c r="F196" s="6" t="s">
        <v>281</v>
      </c>
      <c r="G196" s="6" t="s">
        <v>256</v>
      </c>
      <c r="H196" s="55">
        <v>1</v>
      </c>
      <c r="I196" s="6" t="s">
        <v>121</v>
      </c>
      <c r="J196" s="6">
        <v>0</v>
      </c>
      <c r="K196" s="6"/>
    </row>
    <row r="197" spans="1:11" ht="15.6" x14ac:dyDescent="0.3">
      <c r="A197" s="6" t="s">
        <v>104</v>
      </c>
      <c r="B197" s="6" t="s">
        <v>2987</v>
      </c>
      <c r="C197" s="6" t="s">
        <v>14</v>
      </c>
      <c r="D197" s="6" t="s">
        <v>2967</v>
      </c>
      <c r="E197" s="6" t="s">
        <v>2998</v>
      </c>
      <c r="F197" s="6" t="s">
        <v>450</v>
      </c>
      <c r="G197" s="6" t="s">
        <v>451</v>
      </c>
      <c r="H197" s="55">
        <v>1</v>
      </c>
      <c r="I197" s="6" t="s">
        <v>121</v>
      </c>
      <c r="J197" s="6">
        <v>0</v>
      </c>
      <c r="K197" s="6"/>
    </row>
    <row r="198" spans="1:11" ht="15.6" x14ac:dyDescent="0.3">
      <c r="A198" s="6" t="s">
        <v>104</v>
      </c>
      <c r="B198" s="6" t="s">
        <v>2987</v>
      </c>
      <c r="C198" s="6" t="s">
        <v>14</v>
      </c>
      <c r="D198" s="6" t="s">
        <v>2851</v>
      </c>
      <c r="E198" s="6" t="s">
        <v>456</v>
      </c>
      <c r="F198" s="6" t="s">
        <v>457</v>
      </c>
      <c r="G198" s="6" t="s">
        <v>458</v>
      </c>
      <c r="H198" s="55">
        <v>1</v>
      </c>
      <c r="I198" s="6" t="s">
        <v>121</v>
      </c>
      <c r="J198" s="6">
        <v>0</v>
      </c>
      <c r="K198" s="6"/>
    </row>
    <row r="199" spans="1:11" ht="15.6" x14ac:dyDescent="0.3">
      <c r="A199" s="6" t="s">
        <v>104</v>
      </c>
      <c r="B199" s="6" t="s">
        <v>2987</v>
      </c>
      <c r="C199" s="6" t="s">
        <v>14</v>
      </c>
      <c r="D199" s="6" t="s">
        <v>2852</v>
      </c>
      <c r="E199" s="6" t="s">
        <v>440</v>
      </c>
      <c r="F199" s="6" t="s">
        <v>441</v>
      </c>
      <c r="G199" s="6" t="s">
        <v>442</v>
      </c>
      <c r="H199" s="55">
        <v>1</v>
      </c>
      <c r="I199" s="6" t="s">
        <v>121</v>
      </c>
      <c r="J199" s="6">
        <v>0</v>
      </c>
      <c r="K199" s="6"/>
    </row>
    <row r="200" spans="1:11" ht="15.6" x14ac:dyDescent="0.3">
      <c r="A200" s="6" t="s">
        <v>104</v>
      </c>
      <c r="B200" s="6" t="s">
        <v>2987</v>
      </c>
      <c r="C200" s="6" t="s">
        <v>14</v>
      </c>
      <c r="D200" s="6" t="s">
        <v>2907</v>
      </c>
      <c r="E200" s="6" t="s">
        <v>462</v>
      </c>
      <c r="F200" s="6" t="s">
        <v>463</v>
      </c>
      <c r="G200" s="6" t="s">
        <v>464</v>
      </c>
      <c r="H200" s="55">
        <v>1</v>
      </c>
      <c r="I200" s="6" t="s">
        <v>121</v>
      </c>
      <c r="J200" s="6">
        <v>0</v>
      </c>
      <c r="K200" s="6"/>
    </row>
    <row r="201" spans="1:11" s="8" customFormat="1" ht="15.6" x14ac:dyDescent="0.3">
      <c r="A201" s="8" t="s">
        <v>2562</v>
      </c>
      <c r="B201" s="61"/>
      <c r="H201" s="29">
        <f>SUM(H190:H200)</f>
        <v>11</v>
      </c>
      <c r="J201" s="29">
        <f>SUM(J190:J200)</f>
        <v>0</v>
      </c>
      <c r="K201" s="62">
        <f>(J201/H201)</f>
        <v>0</v>
      </c>
    </row>
    <row r="202" spans="1:11" ht="15.6" x14ac:dyDescent="0.3">
      <c r="A202" s="6"/>
      <c r="B202" s="6"/>
      <c r="C202" s="6"/>
      <c r="D202" s="6"/>
      <c r="E202" s="6"/>
      <c r="F202" s="6"/>
      <c r="G202" s="6"/>
      <c r="H202" s="55"/>
      <c r="I202" s="6"/>
      <c r="J202" s="6"/>
      <c r="K202" s="6"/>
    </row>
    <row r="203" spans="1:11" ht="15.6" x14ac:dyDescent="0.3">
      <c r="A203" s="6" t="s">
        <v>104</v>
      </c>
      <c r="B203" s="6" t="s">
        <v>2987</v>
      </c>
      <c r="C203" s="6" t="s">
        <v>83</v>
      </c>
      <c r="D203" s="6" t="s">
        <v>2836</v>
      </c>
      <c r="E203" s="6" t="s">
        <v>2999</v>
      </c>
      <c r="F203" s="6" t="s">
        <v>482</v>
      </c>
      <c r="G203" s="6" t="s">
        <v>483</v>
      </c>
      <c r="H203" s="55">
        <v>1</v>
      </c>
      <c r="I203" s="6" t="s">
        <v>121</v>
      </c>
      <c r="J203" s="6">
        <v>0</v>
      </c>
      <c r="K203" s="6"/>
    </row>
    <row r="204" spans="1:11" ht="15.6" x14ac:dyDescent="0.3">
      <c r="A204" s="6" t="s">
        <v>104</v>
      </c>
      <c r="B204" s="6" t="s">
        <v>2987</v>
      </c>
      <c r="C204" s="6" t="s">
        <v>83</v>
      </c>
      <c r="D204" s="6" t="s">
        <v>2836</v>
      </c>
      <c r="E204" s="6" t="s">
        <v>465</v>
      </c>
      <c r="F204" s="6" t="s">
        <v>466</v>
      </c>
      <c r="G204" s="6" t="s">
        <v>467</v>
      </c>
      <c r="H204" s="55">
        <v>1</v>
      </c>
      <c r="I204" s="6" t="s">
        <v>121</v>
      </c>
      <c r="J204" s="6">
        <v>0</v>
      </c>
      <c r="K204" s="6"/>
    </row>
    <row r="205" spans="1:11" ht="15.6" x14ac:dyDescent="0.3">
      <c r="A205" s="6" t="s">
        <v>104</v>
      </c>
      <c r="B205" s="6" t="s">
        <v>2987</v>
      </c>
      <c r="C205" s="6" t="s">
        <v>83</v>
      </c>
      <c r="D205" s="6" t="s">
        <v>2836</v>
      </c>
      <c r="E205" s="6" t="s">
        <v>468</v>
      </c>
      <c r="F205" s="6" t="s">
        <v>469</v>
      </c>
      <c r="G205" s="6" t="s">
        <v>108</v>
      </c>
      <c r="H205" s="55">
        <v>1</v>
      </c>
      <c r="I205" s="6" t="s">
        <v>121</v>
      </c>
      <c r="J205" s="6">
        <v>0</v>
      </c>
      <c r="K205" s="6"/>
    </row>
    <row r="206" spans="1:11" ht="15.6" x14ac:dyDescent="0.3">
      <c r="A206" s="6" t="s">
        <v>104</v>
      </c>
      <c r="B206" s="6" t="s">
        <v>2987</v>
      </c>
      <c r="C206" s="6" t="s">
        <v>83</v>
      </c>
      <c r="D206" s="6" t="s">
        <v>2836</v>
      </c>
      <c r="E206" s="6" t="s">
        <v>470</v>
      </c>
      <c r="F206" s="6" t="s">
        <v>471</v>
      </c>
      <c r="G206" s="6" t="s">
        <v>472</v>
      </c>
      <c r="H206" s="55">
        <v>1</v>
      </c>
      <c r="I206" s="6" t="s">
        <v>121</v>
      </c>
      <c r="J206" s="6">
        <v>0</v>
      </c>
      <c r="K206" s="6"/>
    </row>
    <row r="207" spans="1:11" ht="15.6" x14ac:dyDescent="0.3">
      <c r="A207" s="6" t="s">
        <v>104</v>
      </c>
      <c r="B207" s="6" t="s">
        <v>2987</v>
      </c>
      <c r="C207" s="6" t="s">
        <v>83</v>
      </c>
      <c r="D207" s="6" t="s">
        <v>2836</v>
      </c>
      <c r="E207" s="6" t="s">
        <v>473</v>
      </c>
      <c r="F207" s="6" t="s">
        <v>474</v>
      </c>
      <c r="G207" s="6" t="s">
        <v>475</v>
      </c>
      <c r="H207" s="55">
        <v>1</v>
      </c>
      <c r="I207" s="6" t="s">
        <v>121</v>
      </c>
      <c r="J207" s="6">
        <v>0</v>
      </c>
      <c r="K207" s="6"/>
    </row>
    <row r="208" spans="1:11" ht="15.6" x14ac:dyDescent="0.3">
      <c r="A208" s="6" t="s">
        <v>104</v>
      </c>
      <c r="B208" s="6" t="s">
        <v>2987</v>
      </c>
      <c r="C208" s="6" t="s">
        <v>83</v>
      </c>
      <c r="D208" s="6" t="s">
        <v>2836</v>
      </c>
      <c r="E208" s="6" t="s">
        <v>476</v>
      </c>
      <c r="F208" s="6" t="s">
        <v>477</v>
      </c>
      <c r="G208" s="6" t="s">
        <v>478</v>
      </c>
      <c r="H208" s="55">
        <v>1</v>
      </c>
      <c r="I208" s="6" t="s">
        <v>121</v>
      </c>
      <c r="J208" s="6">
        <v>0</v>
      </c>
      <c r="K208" s="6"/>
    </row>
    <row r="209" spans="1:11" ht="15.6" x14ac:dyDescent="0.3">
      <c r="A209" s="6" t="s">
        <v>104</v>
      </c>
      <c r="B209" s="6" t="s">
        <v>2987</v>
      </c>
      <c r="C209" s="6" t="s">
        <v>83</v>
      </c>
      <c r="D209" s="6" t="s">
        <v>2836</v>
      </c>
      <c r="E209" s="6" t="s">
        <v>479</v>
      </c>
      <c r="F209" s="6" t="s">
        <v>480</v>
      </c>
      <c r="G209" s="6" t="s">
        <v>481</v>
      </c>
      <c r="H209" s="55">
        <v>1</v>
      </c>
      <c r="I209" s="6" t="s">
        <v>121</v>
      </c>
      <c r="J209" s="6">
        <v>0</v>
      </c>
      <c r="K209" s="6"/>
    </row>
    <row r="210" spans="1:11" ht="15.6" x14ac:dyDescent="0.3">
      <c r="A210" s="6" t="s">
        <v>104</v>
      </c>
      <c r="B210" s="6" t="s">
        <v>2987</v>
      </c>
      <c r="C210" s="6" t="s">
        <v>83</v>
      </c>
      <c r="D210" s="6" t="s">
        <v>2836</v>
      </c>
      <c r="E210" s="6" t="s">
        <v>485</v>
      </c>
      <c r="F210" s="6" t="s">
        <v>469</v>
      </c>
      <c r="G210" s="6" t="s">
        <v>365</v>
      </c>
      <c r="H210" s="55">
        <v>1</v>
      </c>
      <c r="I210" s="6" t="s">
        <v>121</v>
      </c>
      <c r="J210" s="6">
        <v>0</v>
      </c>
      <c r="K210" s="6"/>
    </row>
    <row r="211" spans="1:11" ht="15.6" x14ac:dyDescent="0.3">
      <c r="A211" s="6" t="s">
        <v>104</v>
      </c>
      <c r="B211" s="6" t="s">
        <v>2987</v>
      </c>
      <c r="C211" s="6" t="s">
        <v>83</v>
      </c>
      <c r="D211" s="6" t="s">
        <v>2836</v>
      </c>
      <c r="E211" s="6" t="s">
        <v>486</v>
      </c>
      <c r="F211" s="6" t="s">
        <v>487</v>
      </c>
      <c r="G211" s="6" t="s">
        <v>301</v>
      </c>
      <c r="H211" s="55">
        <v>1</v>
      </c>
      <c r="I211" s="6" t="s">
        <v>121</v>
      </c>
      <c r="J211" s="6">
        <v>0</v>
      </c>
      <c r="K211" s="6"/>
    </row>
    <row r="212" spans="1:11" ht="15.6" x14ac:dyDescent="0.3">
      <c r="A212" s="6" t="s">
        <v>104</v>
      </c>
      <c r="B212" s="6" t="s">
        <v>2987</v>
      </c>
      <c r="C212" s="6" t="s">
        <v>83</v>
      </c>
      <c r="D212" s="6" t="s">
        <v>2836</v>
      </c>
      <c r="E212" s="6" t="s">
        <v>488</v>
      </c>
      <c r="F212" s="6" t="s">
        <v>489</v>
      </c>
      <c r="G212" s="6" t="s">
        <v>490</v>
      </c>
      <c r="H212" s="55">
        <v>1</v>
      </c>
      <c r="I212" s="6" t="s">
        <v>121</v>
      </c>
      <c r="J212" s="6">
        <v>0</v>
      </c>
      <c r="K212" s="6"/>
    </row>
    <row r="213" spans="1:11" ht="15.6" x14ac:dyDescent="0.3">
      <c r="A213" s="6" t="s">
        <v>104</v>
      </c>
      <c r="B213" s="6" t="s">
        <v>2987</v>
      </c>
      <c r="C213" s="6" t="s">
        <v>83</v>
      </c>
      <c r="D213" s="6" t="s">
        <v>2836</v>
      </c>
      <c r="E213" s="6" t="s">
        <v>491</v>
      </c>
      <c r="F213" s="6" t="s">
        <v>492</v>
      </c>
      <c r="G213" s="6" t="s">
        <v>199</v>
      </c>
      <c r="H213" s="55">
        <v>1</v>
      </c>
      <c r="I213" s="6" t="s">
        <v>121</v>
      </c>
      <c r="J213" s="6">
        <v>0</v>
      </c>
      <c r="K213" s="6"/>
    </row>
    <row r="214" spans="1:11" ht="15.6" x14ac:dyDescent="0.3">
      <c r="A214" s="6" t="s">
        <v>104</v>
      </c>
      <c r="B214" s="6" t="s">
        <v>2987</v>
      </c>
      <c r="C214" s="6" t="s">
        <v>83</v>
      </c>
      <c r="D214" s="6" t="s">
        <v>2836</v>
      </c>
      <c r="E214" s="6" t="s">
        <v>493</v>
      </c>
      <c r="F214" s="6" t="s">
        <v>494</v>
      </c>
      <c r="G214" s="6" t="s">
        <v>190</v>
      </c>
      <c r="H214" s="55">
        <v>1</v>
      </c>
      <c r="I214" s="6" t="s">
        <v>121</v>
      </c>
      <c r="J214" s="6">
        <v>0</v>
      </c>
      <c r="K214" s="6"/>
    </row>
    <row r="215" spans="1:11" ht="15.6" x14ac:dyDescent="0.3">
      <c r="A215" s="6" t="s">
        <v>104</v>
      </c>
      <c r="B215" s="6" t="s">
        <v>2987</v>
      </c>
      <c r="C215" s="6" t="s">
        <v>83</v>
      </c>
      <c r="D215" s="6" t="s">
        <v>2836</v>
      </c>
      <c r="E215" s="6" t="s">
        <v>495</v>
      </c>
      <c r="F215" s="6" t="s">
        <v>496</v>
      </c>
      <c r="G215" s="6" t="s">
        <v>497</v>
      </c>
      <c r="H215" s="55">
        <v>1</v>
      </c>
      <c r="I215" s="6" t="s">
        <v>121</v>
      </c>
      <c r="J215" s="6">
        <v>0</v>
      </c>
      <c r="K215" s="6"/>
    </row>
    <row r="216" spans="1:11" ht="15.6" x14ac:dyDescent="0.3">
      <c r="A216" s="6" t="s">
        <v>104</v>
      </c>
      <c r="B216" s="6" t="s">
        <v>2987</v>
      </c>
      <c r="C216" s="6" t="s">
        <v>83</v>
      </c>
      <c r="D216" s="6" t="s">
        <v>2836</v>
      </c>
      <c r="E216" s="6" t="s">
        <v>498</v>
      </c>
      <c r="F216" s="6" t="s">
        <v>499</v>
      </c>
      <c r="G216" s="6" t="s">
        <v>500</v>
      </c>
      <c r="H216" s="55">
        <v>1</v>
      </c>
      <c r="I216" s="6" t="s">
        <v>121</v>
      </c>
      <c r="J216" s="6">
        <v>0</v>
      </c>
      <c r="K216" s="6"/>
    </row>
    <row r="217" spans="1:11" ht="15.6" x14ac:dyDescent="0.3">
      <c r="A217" s="6" t="s">
        <v>104</v>
      </c>
      <c r="B217" s="6" t="s">
        <v>2987</v>
      </c>
      <c r="C217" s="6" t="s">
        <v>83</v>
      </c>
      <c r="D217" s="6" t="s">
        <v>2836</v>
      </c>
      <c r="E217" s="6" t="s">
        <v>501</v>
      </c>
      <c r="F217" s="6" t="s">
        <v>502</v>
      </c>
      <c r="G217" s="6" t="s">
        <v>503</v>
      </c>
      <c r="H217" s="55">
        <v>1</v>
      </c>
      <c r="I217" s="6" t="s">
        <v>121</v>
      </c>
      <c r="J217" s="6">
        <v>0</v>
      </c>
      <c r="K217" s="6"/>
    </row>
    <row r="218" spans="1:11" ht="15.6" x14ac:dyDescent="0.3">
      <c r="A218" s="6" t="s">
        <v>104</v>
      </c>
      <c r="B218" s="6" t="s">
        <v>2987</v>
      </c>
      <c r="C218" s="6" t="s">
        <v>83</v>
      </c>
      <c r="D218" s="6" t="s">
        <v>2836</v>
      </c>
      <c r="E218" s="6" t="s">
        <v>504</v>
      </c>
      <c r="F218" s="6" t="s">
        <v>505</v>
      </c>
      <c r="G218" s="6" t="s">
        <v>506</v>
      </c>
      <c r="H218" s="55">
        <v>1</v>
      </c>
      <c r="I218" s="6" t="s">
        <v>121</v>
      </c>
      <c r="J218" s="6">
        <v>0</v>
      </c>
      <c r="K218" s="6"/>
    </row>
    <row r="219" spans="1:11" ht="15.6" x14ac:dyDescent="0.3">
      <c r="A219" s="6" t="s">
        <v>104</v>
      </c>
      <c r="B219" s="6" t="s">
        <v>2987</v>
      </c>
      <c r="C219" s="6" t="s">
        <v>83</v>
      </c>
      <c r="D219" s="6" t="s">
        <v>2836</v>
      </c>
      <c r="E219" s="6" t="s">
        <v>507</v>
      </c>
      <c r="F219" s="6" t="s">
        <v>508</v>
      </c>
      <c r="G219" s="6" t="s">
        <v>490</v>
      </c>
      <c r="H219" s="55">
        <v>1</v>
      </c>
      <c r="I219" s="6" t="s">
        <v>121</v>
      </c>
      <c r="J219" s="6">
        <v>0</v>
      </c>
      <c r="K219" s="6"/>
    </row>
    <row r="220" spans="1:11" ht="15.6" x14ac:dyDescent="0.3">
      <c r="A220" s="6" t="s">
        <v>104</v>
      </c>
      <c r="B220" s="6" t="s">
        <v>2987</v>
      </c>
      <c r="C220" s="6" t="s">
        <v>83</v>
      </c>
      <c r="D220" s="6" t="s">
        <v>2836</v>
      </c>
      <c r="E220" s="6" t="s">
        <v>509</v>
      </c>
      <c r="F220" s="6" t="s">
        <v>510</v>
      </c>
      <c r="G220" s="6" t="s">
        <v>511</v>
      </c>
      <c r="H220" s="55">
        <v>1</v>
      </c>
      <c r="I220" s="6" t="s">
        <v>121</v>
      </c>
      <c r="J220" s="6">
        <v>0</v>
      </c>
      <c r="K220" s="6"/>
    </row>
    <row r="221" spans="1:11" ht="15.6" x14ac:dyDescent="0.3">
      <c r="A221" s="6" t="s">
        <v>104</v>
      </c>
      <c r="B221" s="6" t="s">
        <v>2987</v>
      </c>
      <c r="C221" s="6" t="s">
        <v>83</v>
      </c>
      <c r="D221" s="6" t="s">
        <v>2836</v>
      </c>
      <c r="E221" s="6" t="s">
        <v>512</v>
      </c>
      <c r="F221" s="6" t="s">
        <v>513</v>
      </c>
      <c r="G221" s="6" t="s">
        <v>514</v>
      </c>
      <c r="H221" s="55">
        <v>1</v>
      </c>
      <c r="I221" s="6" t="s">
        <v>121</v>
      </c>
      <c r="J221" s="6">
        <v>0</v>
      </c>
      <c r="K221" s="6"/>
    </row>
    <row r="222" spans="1:11" ht="15.6" x14ac:dyDescent="0.3">
      <c r="A222" s="6" t="s">
        <v>104</v>
      </c>
      <c r="B222" s="6" t="s">
        <v>2987</v>
      </c>
      <c r="C222" s="6" t="s">
        <v>83</v>
      </c>
      <c r="D222" s="6" t="s">
        <v>2836</v>
      </c>
      <c r="E222" s="6" t="s">
        <v>515</v>
      </c>
      <c r="F222" s="6" t="s">
        <v>516</v>
      </c>
      <c r="G222" s="6" t="s">
        <v>517</v>
      </c>
      <c r="H222" s="55">
        <v>1</v>
      </c>
      <c r="I222" s="6" t="s">
        <v>121</v>
      </c>
      <c r="J222" s="6">
        <v>0</v>
      </c>
      <c r="K222" s="6"/>
    </row>
    <row r="223" spans="1:11" s="8" customFormat="1" ht="15.6" x14ac:dyDescent="0.3">
      <c r="A223" s="8" t="s">
        <v>2562</v>
      </c>
      <c r="B223" s="61"/>
      <c r="H223" s="29">
        <f>SUM(H203:H222)</f>
        <v>20</v>
      </c>
      <c r="J223" s="29">
        <f>SUM(J203:J222)</f>
        <v>0</v>
      </c>
      <c r="K223" s="62">
        <f>(J223/H223)</f>
        <v>0</v>
      </c>
    </row>
    <row r="224" spans="1:11" ht="15.6" x14ac:dyDescent="0.3">
      <c r="A224" s="6"/>
      <c r="B224" s="6"/>
      <c r="C224" s="6"/>
      <c r="D224" s="6"/>
      <c r="E224" s="6"/>
      <c r="F224" s="6"/>
      <c r="G224" s="6"/>
      <c r="H224" s="55"/>
      <c r="I224" s="6"/>
      <c r="J224" s="6"/>
      <c r="K224" s="6"/>
    </row>
    <row r="225" spans="1:11" ht="15.6" x14ac:dyDescent="0.3">
      <c r="A225" s="6" t="s">
        <v>104</v>
      </c>
      <c r="B225" s="6" t="s">
        <v>2987</v>
      </c>
      <c r="C225" s="6" t="s">
        <v>12</v>
      </c>
      <c r="D225" s="6" t="s">
        <v>2856</v>
      </c>
      <c r="E225" s="6" t="s">
        <v>518</v>
      </c>
      <c r="F225" s="6" t="s">
        <v>519</v>
      </c>
      <c r="G225" s="6" t="s">
        <v>520</v>
      </c>
      <c r="H225" s="55">
        <v>1</v>
      </c>
      <c r="I225" s="6" t="s">
        <v>121</v>
      </c>
      <c r="J225" s="6">
        <v>0</v>
      </c>
      <c r="K225" s="6"/>
    </row>
    <row r="226" spans="1:11" ht="15.6" x14ac:dyDescent="0.3">
      <c r="A226" s="6" t="s">
        <v>104</v>
      </c>
      <c r="B226" s="6" t="s">
        <v>2987</v>
      </c>
      <c r="C226" s="6" t="s">
        <v>12</v>
      </c>
      <c r="D226" s="6" t="s">
        <v>2875</v>
      </c>
      <c r="E226" s="6" t="s">
        <v>530</v>
      </c>
      <c r="F226" s="6" t="s">
        <v>183</v>
      </c>
      <c r="G226" s="6" t="s">
        <v>531</v>
      </c>
      <c r="H226" s="55">
        <v>1</v>
      </c>
      <c r="I226" s="6" t="s">
        <v>121</v>
      </c>
      <c r="J226" s="6">
        <v>0</v>
      </c>
      <c r="K226" s="6"/>
    </row>
    <row r="227" spans="1:11" ht="15.6" x14ac:dyDescent="0.3">
      <c r="A227" s="6" t="s">
        <v>104</v>
      </c>
      <c r="B227" s="6" t="s">
        <v>2987</v>
      </c>
      <c r="C227" s="6" t="s">
        <v>12</v>
      </c>
      <c r="D227" s="6" t="s">
        <v>3000</v>
      </c>
      <c r="E227" s="6" t="s">
        <v>3001</v>
      </c>
      <c r="F227" s="6" t="s">
        <v>526</v>
      </c>
      <c r="G227" s="6" t="s">
        <v>382</v>
      </c>
      <c r="H227" s="55">
        <v>1</v>
      </c>
      <c r="I227" s="6" t="s">
        <v>121</v>
      </c>
      <c r="J227" s="6">
        <v>0</v>
      </c>
      <c r="K227" s="6"/>
    </row>
    <row r="228" spans="1:11" ht="15.6" x14ac:dyDescent="0.3">
      <c r="A228" s="6" t="s">
        <v>104</v>
      </c>
      <c r="B228" s="6" t="s">
        <v>2987</v>
      </c>
      <c r="C228" s="6" t="s">
        <v>12</v>
      </c>
      <c r="D228" s="6" t="s">
        <v>3000</v>
      </c>
      <c r="E228" s="6" t="s">
        <v>3002</v>
      </c>
      <c r="F228" s="6" t="s">
        <v>527</v>
      </c>
      <c r="G228" s="6" t="s">
        <v>341</v>
      </c>
      <c r="H228" s="55">
        <v>1</v>
      </c>
      <c r="I228" s="6" t="s">
        <v>121</v>
      </c>
      <c r="J228" s="6">
        <v>0</v>
      </c>
      <c r="K228" s="6"/>
    </row>
    <row r="229" spans="1:11" ht="15.6" x14ac:dyDescent="0.3">
      <c r="A229" s="6" t="s">
        <v>104</v>
      </c>
      <c r="B229" s="6" t="s">
        <v>2987</v>
      </c>
      <c r="C229" s="6" t="s">
        <v>12</v>
      </c>
      <c r="D229" s="6" t="s">
        <v>3000</v>
      </c>
      <c r="E229" s="6" t="s">
        <v>3003</v>
      </c>
      <c r="F229" s="6" t="s">
        <v>372</v>
      </c>
      <c r="G229" s="6" t="s">
        <v>236</v>
      </c>
      <c r="H229" s="55">
        <v>1</v>
      </c>
      <c r="I229" s="6" t="s">
        <v>121</v>
      </c>
      <c r="J229" s="6">
        <v>0</v>
      </c>
      <c r="K229" s="6"/>
    </row>
    <row r="230" spans="1:11" ht="15.6" x14ac:dyDescent="0.3">
      <c r="A230" s="6" t="s">
        <v>104</v>
      </c>
      <c r="B230" s="6" t="s">
        <v>2987</v>
      </c>
      <c r="C230" s="6" t="s">
        <v>12</v>
      </c>
      <c r="D230" s="6" t="s">
        <v>3004</v>
      </c>
      <c r="E230" s="6" t="s">
        <v>3005</v>
      </c>
      <c r="F230" s="6" t="s">
        <v>266</v>
      </c>
      <c r="G230" s="6" t="s">
        <v>533</v>
      </c>
      <c r="H230" s="55">
        <v>1</v>
      </c>
      <c r="I230" s="6" t="s">
        <v>121</v>
      </c>
      <c r="J230" s="6">
        <v>0</v>
      </c>
      <c r="K230" s="6"/>
    </row>
    <row r="231" spans="1:11" ht="15.6" x14ac:dyDescent="0.3">
      <c r="A231" s="6" t="s">
        <v>104</v>
      </c>
      <c r="B231" s="6" t="s">
        <v>2987</v>
      </c>
      <c r="C231" s="6" t="s">
        <v>12</v>
      </c>
      <c r="D231" s="6" t="s">
        <v>3006</v>
      </c>
      <c r="E231" s="6" t="s">
        <v>3007</v>
      </c>
      <c r="F231" s="6" t="s">
        <v>524</v>
      </c>
      <c r="G231" s="6" t="s">
        <v>525</v>
      </c>
      <c r="H231" s="55">
        <v>1</v>
      </c>
      <c r="I231" s="6" t="s">
        <v>121</v>
      </c>
      <c r="J231" s="6">
        <v>0</v>
      </c>
      <c r="K231" s="6"/>
    </row>
    <row r="232" spans="1:11" ht="15.6" x14ac:dyDescent="0.3">
      <c r="A232" s="6" t="s">
        <v>104</v>
      </c>
      <c r="B232" s="6" t="s">
        <v>2987</v>
      </c>
      <c r="C232" s="6" t="s">
        <v>12</v>
      </c>
      <c r="D232" s="6" t="s">
        <v>2882</v>
      </c>
      <c r="E232" s="6" t="s">
        <v>3008</v>
      </c>
      <c r="F232" s="6" t="s">
        <v>532</v>
      </c>
      <c r="G232" s="6" t="s">
        <v>190</v>
      </c>
      <c r="H232" s="55">
        <v>1</v>
      </c>
      <c r="I232" s="6" t="s">
        <v>121</v>
      </c>
      <c r="J232" s="6">
        <v>0</v>
      </c>
      <c r="K232" s="6"/>
    </row>
    <row r="233" spans="1:11" ht="15.6" x14ac:dyDescent="0.3">
      <c r="A233" s="6" t="s">
        <v>104</v>
      </c>
      <c r="B233" s="6" t="s">
        <v>2987</v>
      </c>
      <c r="C233" s="6" t="s">
        <v>12</v>
      </c>
      <c r="D233" s="6" t="s">
        <v>2892</v>
      </c>
      <c r="E233" s="6" t="s">
        <v>528</v>
      </c>
      <c r="F233" s="6" t="s">
        <v>522</v>
      </c>
      <c r="G233" s="6" t="s">
        <v>529</v>
      </c>
      <c r="H233" s="55">
        <v>1</v>
      </c>
      <c r="I233" s="6" t="s">
        <v>121</v>
      </c>
      <c r="J233" s="6">
        <v>0</v>
      </c>
      <c r="K233" s="6"/>
    </row>
    <row r="234" spans="1:11" ht="15.6" x14ac:dyDescent="0.3">
      <c r="A234" s="6" t="s">
        <v>104</v>
      </c>
      <c r="B234" s="6" t="s">
        <v>2987</v>
      </c>
      <c r="C234" s="6" t="s">
        <v>12</v>
      </c>
      <c r="D234" s="6" t="s">
        <v>2858</v>
      </c>
      <c r="E234" s="6" t="s">
        <v>521</v>
      </c>
      <c r="F234" s="6" t="s">
        <v>522</v>
      </c>
      <c r="G234" s="6" t="s">
        <v>523</v>
      </c>
      <c r="H234" s="55">
        <v>1</v>
      </c>
      <c r="I234" s="6" t="s">
        <v>121</v>
      </c>
      <c r="J234" s="6">
        <v>0</v>
      </c>
      <c r="K234" s="6"/>
    </row>
    <row r="235" spans="1:11" s="8" customFormat="1" ht="15.6" x14ac:dyDescent="0.3">
      <c r="A235" s="8" t="s">
        <v>2562</v>
      </c>
      <c r="B235" s="61"/>
      <c r="H235" s="29">
        <f>SUM(H225:H234)</f>
        <v>10</v>
      </c>
      <c r="J235" s="29">
        <f>SUM(J225:J234)</f>
        <v>0</v>
      </c>
      <c r="K235" s="62">
        <f>(J235/H235)</f>
        <v>0</v>
      </c>
    </row>
    <row r="236" spans="1:11" ht="15.6" x14ac:dyDescent="0.3">
      <c r="A236" s="6"/>
      <c r="B236" s="6"/>
      <c r="C236" s="6"/>
      <c r="D236" s="6"/>
      <c r="E236" s="6"/>
      <c r="F236" s="6"/>
      <c r="G236" s="6"/>
      <c r="H236" s="55"/>
      <c r="I236" s="6"/>
      <c r="J236" s="6"/>
      <c r="K236" s="6"/>
    </row>
    <row r="237" spans="1:11" ht="15.6" x14ac:dyDescent="0.3">
      <c r="A237" s="6" t="s">
        <v>104</v>
      </c>
      <c r="B237" s="6" t="s">
        <v>2987</v>
      </c>
      <c r="C237" s="6" t="s">
        <v>78</v>
      </c>
      <c r="D237" s="6" t="s">
        <v>2836</v>
      </c>
      <c r="E237" s="6" t="s">
        <v>549</v>
      </c>
      <c r="F237" s="6" t="s">
        <v>550</v>
      </c>
      <c r="G237" s="6" t="s">
        <v>551</v>
      </c>
      <c r="H237" s="55">
        <v>1</v>
      </c>
      <c r="I237" s="6" t="s">
        <v>121</v>
      </c>
      <c r="J237" s="6">
        <v>0</v>
      </c>
      <c r="K237" s="6"/>
    </row>
    <row r="238" spans="1:11" ht="15.6" x14ac:dyDescent="0.3">
      <c r="A238" s="6" t="s">
        <v>104</v>
      </c>
      <c r="B238" s="6" t="s">
        <v>2987</v>
      </c>
      <c r="C238" s="6" t="s">
        <v>78</v>
      </c>
      <c r="D238" s="6" t="s">
        <v>2875</v>
      </c>
      <c r="E238" s="6" t="s">
        <v>552</v>
      </c>
      <c r="F238" s="6" t="s">
        <v>553</v>
      </c>
      <c r="G238" s="6" t="s">
        <v>554</v>
      </c>
      <c r="H238" s="55">
        <v>1</v>
      </c>
      <c r="I238" s="6" t="s">
        <v>121</v>
      </c>
      <c r="J238" s="6">
        <v>0</v>
      </c>
      <c r="K238" s="6"/>
    </row>
    <row r="239" spans="1:11" ht="15.6" x14ac:dyDescent="0.3">
      <c r="A239" s="6" t="s">
        <v>104</v>
      </c>
      <c r="B239" s="6" t="s">
        <v>2987</v>
      </c>
      <c r="C239" s="6" t="s">
        <v>78</v>
      </c>
      <c r="D239" s="6" t="s">
        <v>2964</v>
      </c>
      <c r="E239" s="6" t="s">
        <v>2965</v>
      </c>
      <c r="F239" s="6" t="s">
        <v>421</v>
      </c>
      <c r="G239" s="6" t="s">
        <v>422</v>
      </c>
      <c r="H239" s="55">
        <v>1</v>
      </c>
      <c r="I239" s="6" t="s">
        <v>121</v>
      </c>
      <c r="J239" s="6">
        <v>0</v>
      </c>
      <c r="K239" s="6"/>
    </row>
    <row r="240" spans="1:11" ht="15.6" x14ac:dyDescent="0.3">
      <c r="A240" s="6" t="s">
        <v>104</v>
      </c>
      <c r="B240" s="6" t="s">
        <v>2987</v>
      </c>
      <c r="C240" s="6" t="s">
        <v>78</v>
      </c>
      <c r="D240" s="6" t="s">
        <v>3009</v>
      </c>
      <c r="E240" s="6" t="s">
        <v>2966</v>
      </c>
      <c r="F240" s="6" t="s">
        <v>417</v>
      </c>
      <c r="G240" s="6" t="s">
        <v>418</v>
      </c>
      <c r="H240" s="55">
        <v>1</v>
      </c>
      <c r="I240" s="6" t="s">
        <v>121</v>
      </c>
      <c r="J240" s="6">
        <v>0</v>
      </c>
      <c r="K240" s="6"/>
    </row>
    <row r="241" spans="1:11" ht="15.6" x14ac:dyDescent="0.3">
      <c r="A241" s="6" t="s">
        <v>104</v>
      </c>
      <c r="B241" s="6" t="s">
        <v>2987</v>
      </c>
      <c r="C241" s="6" t="s">
        <v>78</v>
      </c>
      <c r="D241" s="6" t="s">
        <v>2892</v>
      </c>
      <c r="E241" s="6" t="s">
        <v>3011</v>
      </c>
      <c r="F241" s="6" t="s">
        <v>546</v>
      </c>
      <c r="G241" s="6" t="s">
        <v>547</v>
      </c>
      <c r="H241" s="55">
        <v>1</v>
      </c>
      <c r="I241" s="6" t="s">
        <v>121</v>
      </c>
      <c r="J241" s="6">
        <v>0</v>
      </c>
      <c r="K241" s="6"/>
    </row>
    <row r="242" spans="1:11" ht="15.6" x14ac:dyDescent="0.3">
      <c r="A242" s="6" t="s">
        <v>104</v>
      </c>
      <c r="B242" s="6" t="s">
        <v>2987</v>
      </c>
      <c r="C242" s="6" t="s">
        <v>78</v>
      </c>
      <c r="D242" s="6" t="s">
        <v>2899</v>
      </c>
      <c r="E242" s="6" t="s">
        <v>3012</v>
      </c>
      <c r="F242" s="6" t="s">
        <v>291</v>
      </c>
      <c r="G242" s="6" t="s">
        <v>190</v>
      </c>
      <c r="H242" s="55">
        <v>1</v>
      </c>
      <c r="I242" s="6" t="s">
        <v>121</v>
      </c>
      <c r="J242" s="6">
        <v>0</v>
      </c>
      <c r="K242" s="6"/>
    </row>
    <row r="243" spans="1:11" ht="15.6" x14ac:dyDescent="0.3">
      <c r="A243" s="6" t="s">
        <v>104</v>
      </c>
      <c r="B243" s="6" t="s">
        <v>2987</v>
      </c>
      <c r="C243" s="6" t="s">
        <v>78</v>
      </c>
      <c r="D243" s="6" t="s">
        <v>2938</v>
      </c>
      <c r="E243" s="6" t="s">
        <v>3013</v>
      </c>
      <c r="F243" s="6" t="s">
        <v>542</v>
      </c>
      <c r="G243" s="6" t="s">
        <v>544</v>
      </c>
      <c r="H243" s="55">
        <v>1</v>
      </c>
      <c r="I243" s="6" t="s">
        <v>121</v>
      </c>
      <c r="J243" s="6">
        <v>0</v>
      </c>
      <c r="K243" s="6"/>
    </row>
    <row r="244" spans="1:11" ht="15.6" x14ac:dyDescent="0.3">
      <c r="A244" s="6" t="s">
        <v>104</v>
      </c>
      <c r="B244" s="6" t="s">
        <v>2987</v>
      </c>
      <c r="C244" s="6" t="s">
        <v>78</v>
      </c>
      <c r="D244" s="6" t="s">
        <v>2938</v>
      </c>
      <c r="E244" s="6" t="s">
        <v>3014</v>
      </c>
      <c r="F244" s="6" t="s">
        <v>541</v>
      </c>
      <c r="G244" s="6" t="s">
        <v>196</v>
      </c>
      <c r="H244" s="55">
        <v>1</v>
      </c>
      <c r="I244" s="6" t="s">
        <v>121</v>
      </c>
      <c r="J244" s="6">
        <v>0</v>
      </c>
      <c r="K244" s="6"/>
    </row>
    <row r="245" spans="1:11" ht="15.6" x14ac:dyDescent="0.3">
      <c r="A245" s="6" t="s">
        <v>104</v>
      </c>
      <c r="B245" s="6" t="s">
        <v>2987</v>
      </c>
      <c r="C245" s="6" t="s">
        <v>78</v>
      </c>
      <c r="D245" s="6" t="s">
        <v>2893</v>
      </c>
      <c r="E245" s="6" t="s">
        <v>3015</v>
      </c>
      <c r="F245" s="6" t="s">
        <v>3016</v>
      </c>
      <c r="G245" s="6" t="s">
        <v>3017</v>
      </c>
      <c r="H245" s="55">
        <v>1</v>
      </c>
      <c r="I245" s="6" t="s">
        <v>121</v>
      </c>
      <c r="J245" s="6">
        <v>0</v>
      </c>
      <c r="K245" s="6"/>
    </row>
    <row r="246" spans="1:11" ht="15.6" x14ac:dyDescent="0.3">
      <c r="A246" s="6" t="s">
        <v>104</v>
      </c>
      <c r="B246" s="6" t="s">
        <v>2987</v>
      </c>
      <c r="C246" s="6" t="s">
        <v>78</v>
      </c>
      <c r="D246" s="6" t="s">
        <v>2871</v>
      </c>
      <c r="E246" s="6" t="s">
        <v>3018</v>
      </c>
      <c r="F246" s="6" t="s">
        <v>539</v>
      </c>
      <c r="G246" s="6" t="s">
        <v>540</v>
      </c>
      <c r="H246" s="55">
        <v>1</v>
      </c>
      <c r="I246" s="6" t="s">
        <v>121</v>
      </c>
      <c r="J246" s="6">
        <v>0</v>
      </c>
      <c r="K246" s="6"/>
    </row>
    <row r="247" spans="1:11" ht="15.6" x14ac:dyDescent="0.3">
      <c r="A247" s="6" t="s">
        <v>104</v>
      </c>
      <c r="B247" s="6" t="s">
        <v>2987</v>
      </c>
      <c r="C247" s="6" t="s">
        <v>78</v>
      </c>
      <c r="D247" s="6" t="s">
        <v>2853</v>
      </c>
      <c r="E247" s="6" t="s">
        <v>3020</v>
      </c>
      <c r="F247" s="6" t="s">
        <v>542</v>
      </c>
      <c r="G247" s="6" t="s">
        <v>543</v>
      </c>
      <c r="H247" s="55">
        <v>1</v>
      </c>
      <c r="I247" s="6" t="s">
        <v>121</v>
      </c>
      <c r="J247" s="6">
        <v>0</v>
      </c>
      <c r="K247" s="6"/>
    </row>
    <row r="248" spans="1:11" ht="15.6" x14ac:dyDescent="0.3">
      <c r="A248" s="6" t="s">
        <v>104</v>
      </c>
      <c r="B248" s="6" t="s">
        <v>2987</v>
      </c>
      <c r="C248" s="6" t="s">
        <v>78</v>
      </c>
      <c r="D248" s="6" t="s">
        <v>2892</v>
      </c>
      <c r="E248" s="6" t="s">
        <v>534</v>
      </c>
      <c r="F248" s="6" t="s">
        <v>535</v>
      </c>
      <c r="G248" s="6" t="s">
        <v>536</v>
      </c>
      <c r="H248" s="55">
        <v>1</v>
      </c>
      <c r="I248" s="6" t="s">
        <v>121</v>
      </c>
      <c r="J248" s="6">
        <v>0</v>
      </c>
      <c r="K248" s="6"/>
    </row>
    <row r="249" spans="1:11" ht="15.6" x14ac:dyDescent="0.3">
      <c r="A249" s="6" t="s">
        <v>104</v>
      </c>
      <c r="B249" s="6" t="s">
        <v>2987</v>
      </c>
      <c r="C249" s="6" t="s">
        <v>78</v>
      </c>
      <c r="D249" s="6" t="s">
        <v>2942</v>
      </c>
      <c r="E249" s="6" t="s">
        <v>537</v>
      </c>
      <c r="F249" s="6" t="s">
        <v>538</v>
      </c>
      <c r="G249" s="6" t="s">
        <v>306</v>
      </c>
      <c r="H249" s="55">
        <v>1</v>
      </c>
      <c r="I249" s="6" t="s">
        <v>121</v>
      </c>
      <c r="J249" s="6">
        <v>0</v>
      </c>
      <c r="K249" s="6"/>
    </row>
    <row r="250" spans="1:11" s="8" customFormat="1" ht="15.6" x14ac:dyDescent="0.3">
      <c r="A250" s="8" t="s">
        <v>2562</v>
      </c>
      <c r="B250" s="61"/>
      <c r="H250" s="29">
        <f>SUM(H237:H249)</f>
        <v>13</v>
      </c>
      <c r="J250" s="29">
        <f>SUM(J237:J249)</f>
        <v>0</v>
      </c>
      <c r="K250" s="62">
        <f>(J250/H250)</f>
        <v>0</v>
      </c>
    </row>
    <row r="251" spans="1:11" ht="15.6" x14ac:dyDescent="0.3">
      <c r="A251" s="6"/>
      <c r="B251" s="6"/>
      <c r="C251" s="6"/>
      <c r="D251" s="6"/>
      <c r="E251" s="6"/>
      <c r="F251" s="6"/>
      <c r="G251" s="6"/>
      <c r="H251" s="55"/>
      <c r="I251" s="6"/>
      <c r="J251" s="6"/>
      <c r="K251" s="6"/>
    </row>
    <row r="252" spans="1:11" ht="15.6" x14ac:dyDescent="0.3">
      <c r="A252" s="6" t="s">
        <v>104</v>
      </c>
      <c r="B252" s="6" t="s">
        <v>2987</v>
      </c>
      <c r="C252" s="6" t="s">
        <v>13</v>
      </c>
      <c r="D252" s="6" t="s">
        <v>2854</v>
      </c>
      <c r="E252" s="6" t="s">
        <v>568</v>
      </c>
      <c r="F252" s="6" t="s">
        <v>542</v>
      </c>
      <c r="G252" s="6" t="s">
        <v>288</v>
      </c>
      <c r="H252" s="55">
        <v>1</v>
      </c>
      <c r="I252" s="6" t="s">
        <v>121</v>
      </c>
      <c r="J252" s="6">
        <v>0</v>
      </c>
      <c r="K252" s="6"/>
    </row>
    <row r="253" spans="1:11" ht="15.6" x14ac:dyDescent="0.3">
      <c r="A253" s="6" t="s">
        <v>104</v>
      </c>
      <c r="B253" s="6" t="s">
        <v>2987</v>
      </c>
      <c r="C253" s="6" t="s">
        <v>13</v>
      </c>
      <c r="D253" s="6" t="s">
        <v>3021</v>
      </c>
      <c r="E253" s="6" t="s">
        <v>3022</v>
      </c>
      <c r="F253" s="6" t="s">
        <v>555</v>
      </c>
      <c r="G253" s="6" t="s">
        <v>556</v>
      </c>
      <c r="H253" s="55">
        <v>1</v>
      </c>
      <c r="I253" s="6" t="s">
        <v>121</v>
      </c>
      <c r="J253" s="6">
        <v>0</v>
      </c>
      <c r="K253" s="6"/>
    </row>
    <row r="254" spans="1:11" ht="15.6" x14ac:dyDescent="0.3">
      <c r="A254" s="6" t="s">
        <v>104</v>
      </c>
      <c r="B254" s="6" t="s">
        <v>2987</v>
      </c>
      <c r="C254" s="6" t="s">
        <v>13</v>
      </c>
      <c r="D254" s="6" t="s">
        <v>3023</v>
      </c>
      <c r="E254" s="6" t="s">
        <v>3024</v>
      </c>
      <c r="F254" s="6" t="s">
        <v>569</v>
      </c>
      <c r="G254" s="6" t="s">
        <v>570</v>
      </c>
      <c r="H254" s="55">
        <v>1</v>
      </c>
      <c r="I254" s="6" t="s">
        <v>121</v>
      </c>
      <c r="J254" s="6">
        <v>0</v>
      </c>
      <c r="K254" s="6"/>
    </row>
    <row r="255" spans="1:11" ht="15.6" x14ac:dyDescent="0.3">
      <c r="A255" s="6" t="s">
        <v>104</v>
      </c>
      <c r="B255" s="6" t="s">
        <v>2987</v>
      </c>
      <c r="C255" s="6" t="s">
        <v>13</v>
      </c>
      <c r="D255" s="6" t="s">
        <v>3025</v>
      </c>
      <c r="E255" s="6" t="s">
        <v>3026</v>
      </c>
      <c r="F255" s="6" t="s">
        <v>575</v>
      </c>
      <c r="G255" s="6" t="s">
        <v>576</v>
      </c>
      <c r="H255" s="55">
        <v>1</v>
      </c>
      <c r="I255" s="6" t="s">
        <v>121</v>
      </c>
      <c r="J255" s="6">
        <v>0</v>
      </c>
      <c r="K255" s="6"/>
    </row>
    <row r="256" spans="1:11" ht="15.6" x14ac:dyDescent="0.3">
      <c r="A256" s="6" t="s">
        <v>104</v>
      </c>
      <c r="B256" s="6" t="s">
        <v>2987</v>
      </c>
      <c r="C256" s="6" t="s">
        <v>13</v>
      </c>
      <c r="D256" s="6" t="s">
        <v>2914</v>
      </c>
      <c r="E256" s="6" t="s">
        <v>3027</v>
      </c>
      <c r="F256" s="6" t="s">
        <v>558</v>
      </c>
      <c r="G256" s="6" t="s">
        <v>559</v>
      </c>
      <c r="H256" s="55">
        <v>1</v>
      </c>
      <c r="I256" s="6" t="s">
        <v>121</v>
      </c>
      <c r="J256" s="6">
        <v>0</v>
      </c>
      <c r="K256" s="6"/>
    </row>
    <row r="257" spans="1:11" ht="15.6" x14ac:dyDescent="0.3">
      <c r="A257" s="6" t="s">
        <v>104</v>
      </c>
      <c r="B257" s="6" t="s">
        <v>2987</v>
      </c>
      <c r="C257" s="6" t="s">
        <v>13</v>
      </c>
      <c r="D257" s="6" t="s">
        <v>2914</v>
      </c>
      <c r="E257" s="6" t="s">
        <v>3028</v>
      </c>
      <c r="F257" s="6" t="s">
        <v>566</v>
      </c>
      <c r="G257" s="6" t="s">
        <v>567</v>
      </c>
      <c r="H257" s="55">
        <v>1</v>
      </c>
      <c r="I257" s="6" t="s">
        <v>121</v>
      </c>
      <c r="J257" s="6">
        <v>0</v>
      </c>
      <c r="K257" s="6"/>
    </row>
    <row r="258" spans="1:11" ht="15.6" x14ac:dyDescent="0.3">
      <c r="A258" s="6" t="s">
        <v>104</v>
      </c>
      <c r="B258" s="6" t="s">
        <v>2987</v>
      </c>
      <c r="C258" s="6" t="s">
        <v>13</v>
      </c>
      <c r="D258" s="6" t="s">
        <v>2979</v>
      </c>
      <c r="E258" s="6" t="s">
        <v>3029</v>
      </c>
      <c r="F258" s="6" t="s">
        <v>573</v>
      </c>
      <c r="G258" s="6" t="s">
        <v>574</v>
      </c>
      <c r="H258" s="55">
        <v>1</v>
      </c>
      <c r="I258" s="6" t="s">
        <v>121</v>
      </c>
      <c r="J258" s="6">
        <v>0</v>
      </c>
      <c r="K258" s="6"/>
    </row>
    <row r="259" spans="1:11" ht="15.6" x14ac:dyDescent="0.3">
      <c r="A259" s="6" t="s">
        <v>104</v>
      </c>
      <c r="B259" s="6" t="s">
        <v>2987</v>
      </c>
      <c r="C259" s="6" t="s">
        <v>13</v>
      </c>
      <c r="D259" s="6" t="s">
        <v>3030</v>
      </c>
      <c r="E259" s="6" t="s">
        <v>3031</v>
      </c>
      <c r="F259" s="6" t="s">
        <v>571</v>
      </c>
      <c r="G259" s="6" t="s">
        <v>572</v>
      </c>
      <c r="H259" s="55">
        <v>1</v>
      </c>
      <c r="I259" s="6" t="s">
        <v>121</v>
      </c>
      <c r="J259" s="6">
        <v>0</v>
      </c>
      <c r="K259" s="6"/>
    </row>
    <row r="260" spans="1:11" ht="15.6" x14ac:dyDescent="0.3">
      <c r="A260" s="6" t="s">
        <v>104</v>
      </c>
      <c r="B260" s="6" t="s">
        <v>2987</v>
      </c>
      <c r="C260" s="6" t="s">
        <v>13</v>
      </c>
      <c r="D260" s="6" t="s">
        <v>3032</v>
      </c>
      <c r="E260" s="6" t="s">
        <v>3033</v>
      </c>
      <c r="F260" s="6" t="s">
        <v>577</v>
      </c>
      <c r="G260" s="6" t="s">
        <v>578</v>
      </c>
      <c r="H260" s="55">
        <v>1</v>
      </c>
      <c r="I260" s="6" t="s">
        <v>121</v>
      </c>
      <c r="J260" s="6">
        <v>0</v>
      </c>
      <c r="K260" s="6"/>
    </row>
    <row r="261" spans="1:11" ht="15.6" x14ac:dyDescent="0.3">
      <c r="A261" s="6" t="s">
        <v>104</v>
      </c>
      <c r="B261" s="6" t="s">
        <v>2987</v>
      </c>
      <c r="C261" s="6" t="s">
        <v>13</v>
      </c>
      <c r="D261" s="6" t="s">
        <v>2962</v>
      </c>
      <c r="E261" s="6" t="s">
        <v>579</v>
      </c>
      <c r="F261" s="6" t="s">
        <v>580</v>
      </c>
      <c r="G261" s="6" t="s">
        <v>580</v>
      </c>
      <c r="H261" s="55">
        <v>1</v>
      </c>
      <c r="I261" s="6" t="s">
        <v>121</v>
      </c>
      <c r="J261" s="6">
        <v>0</v>
      </c>
      <c r="K261" s="6"/>
    </row>
    <row r="262" spans="1:11" ht="15.6" x14ac:dyDescent="0.3">
      <c r="A262" s="6" t="s">
        <v>104</v>
      </c>
      <c r="B262" s="6" t="s">
        <v>2987</v>
      </c>
      <c r="C262" s="6" t="s">
        <v>13</v>
      </c>
      <c r="D262" s="6" t="s">
        <v>2962</v>
      </c>
      <c r="E262" s="6" t="s">
        <v>563</v>
      </c>
      <c r="F262" s="6" t="s">
        <v>564</v>
      </c>
      <c r="G262" s="6" t="s">
        <v>565</v>
      </c>
      <c r="H262" s="55">
        <v>1</v>
      </c>
      <c r="I262" s="6" t="s">
        <v>121</v>
      </c>
      <c r="J262" s="6">
        <v>0</v>
      </c>
      <c r="K262" s="6"/>
    </row>
    <row r="263" spans="1:11" ht="15.6" x14ac:dyDescent="0.3">
      <c r="A263" s="6" t="s">
        <v>104</v>
      </c>
      <c r="B263" s="6" t="s">
        <v>2987</v>
      </c>
      <c r="C263" s="6" t="s">
        <v>13</v>
      </c>
      <c r="D263" s="6" t="s">
        <v>2942</v>
      </c>
      <c r="E263" s="6" t="s">
        <v>560</v>
      </c>
      <c r="F263" s="6" t="s">
        <v>561</v>
      </c>
      <c r="G263" s="6" t="s">
        <v>562</v>
      </c>
      <c r="H263" s="55">
        <v>1</v>
      </c>
      <c r="I263" s="6" t="s">
        <v>121</v>
      </c>
      <c r="J263" s="6">
        <v>0</v>
      </c>
      <c r="K263" s="6"/>
    </row>
    <row r="264" spans="1:11" s="8" customFormat="1" ht="15.6" x14ac:dyDescent="0.3">
      <c r="A264" s="8" t="s">
        <v>2562</v>
      </c>
      <c r="B264" s="61"/>
      <c r="H264" s="29">
        <f>SUM(H252:H263)</f>
        <v>12</v>
      </c>
      <c r="J264" s="29">
        <f>SUM(J252:J263)</f>
        <v>0</v>
      </c>
      <c r="K264" s="62">
        <f>(J264/H264)</f>
        <v>0</v>
      </c>
    </row>
    <row r="265" spans="1:11" s="8" customFormat="1" ht="15.6" x14ac:dyDescent="0.3">
      <c r="A265" s="8" t="s">
        <v>2563</v>
      </c>
      <c r="B265" s="61"/>
      <c r="H265" s="29">
        <f>SUM(H201+H223+H235+H250+H264)</f>
        <v>66</v>
      </c>
      <c r="J265" s="29">
        <f>SUM(J201+J223+J235+J250+J264)</f>
        <v>0</v>
      </c>
      <c r="K265" s="62">
        <f>(J265/H265)</f>
        <v>0</v>
      </c>
    </row>
    <row r="266" spans="1:11" ht="15.6" x14ac:dyDescent="0.3">
      <c r="A266" s="6"/>
      <c r="B266" s="6"/>
      <c r="C266" s="6"/>
      <c r="D266" s="6"/>
      <c r="E266" s="6"/>
      <c r="F266" s="6"/>
      <c r="G266" s="6"/>
      <c r="H266" s="55"/>
      <c r="I266" s="6"/>
      <c r="J266" s="6"/>
      <c r="K266" s="6"/>
    </row>
    <row r="267" spans="1:11" ht="15.6" x14ac:dyDescent="0.3">
      <c r="A267" s="6" t="s">
        <v>104</v>
      </c>
      <c r="B267" s="6" t="s">
        <v>3034</v>
      </c>
      <c r="C267" s="6" t="s">
        <v>20</v>
      </c>
      <c r="D267" s="6" t="s">
        <v>2847</v>
      </c>
      <c r="E267" s="6" t="s">
        <v>3035</v>
      </c>
      <c r="F267" s="6" t="s">
        <v>593</v>
      </c>
      <c r="G267" s="6" t="s">
        <v>594</v>
      </c>
      <c r="H267" s="55">
        <v>1</v>
      </c>
      <c r="I267" s="6" t="s">
        <v>121</v>
      </c>
      <c r="J267" s="6">
        <v>0</v>
      </c>
      <c r="K267" s="6"/>
    </row>
    <row r="268" spans="1:11" ht="15.6" x14ac:dyDescent="0.3">
      <c r="A268" s="6" t="s">
        <v>104</v>
      </c>
      <c r="B268" s="6" t="s">
        <v>3034</v>
      </c>
      <c r="C268" s="6" t="s">
        <v>20</v>
      </c>
      <c r="D268" s="6" t="s">
        <v>2972</v>
      </c>
      <c r="E268" s="6" t="s">
        <v>3036</v>
      </c>
      <c r="F268" s="6" t="s">
        <v>590</v>
      </c>
      <c r="G268" s="6" t="s">
        <v>544</v>
      </c>
      <c r="H268" s="55">
        <v>1</v>
      </c>
      <c r="I268" s="6" t="s">
        <v>121</v>
      </c>
      <c r="J268" s="6">
        <v>0</v>
      </c>
      <c r="K268" s="6"/>
    </row>
    <row r="269" spans="1:11" ht="15.6" x14ac:dyDescent="0.3">
      <c r="A269" s="6" t="s">
        <v>104</v>
      </c>
      <c r="B269" s="6" t="s">
        <v>3034</v>
      </c>
      <c r="C269" s="6" t="s">
        <v>20</v>
      </c>
      <c r="D269" s="6" t="s">
        <v>3032</v>
      </c>
      <c r="E269" s="6" t="s">
        <v>3037</v>
      </c>
      <c r="F269" s="6" t="s">
        <v>591</v>
      </c>
      <c r="G269" s="6" t="s">
        <v>592</v>
      </c>
      <c r="H269" s="55">
        <v>1</v>
      </c>
      <c r="I269" s="6" t="s">
        <v>121</v>
      </c>
      <c r="J269" s="6">
        <v>0</v>
      </c>
      <c r="K269" s="6"/>
    </row>
    <row r="270" spans="1:11" ht="15.6" x14ac:dyDescent="0.3">
      <c r="A270" s="6" t="s">
        <v>104</v>
      </c>
      <c r="B270" s="6" t="s">
        <v>3034</v>
      </c>
      <c r="C270" s="6" t="s">
        <v>20</v>
      </c>
      <c r="D270" s="6" t="s">
        <v>2836</v>
      </c>
      <c r="E270" s="6" t="s">
        <v>587</v>
      </c>
      <c r="F270" s="6" t="s">
        <v>588</v>
      </c>
      <c r="G270" s="6" t="s">
        <v>589</v>
      </c>
      <c r="H270" s="55">
        <v>1</v>
      </c>
      <c r="I270" s="6" t="s">
        <v>121</v>
      </c>
      <c r="J270" s="6">
        <v>0</v>
      </c>
      <c r="K270" s="6"/>
    </row>
    <row r="271" spans="1:11" ht="15.6" x14ac:dyDescent="0.3">
      <c r="A271" s="6" t="s">
        <v>104</v>
      </c>
      <c r="B271" s="6" t="s">
        <v>3034</v>
      </c>
      <c r="C271" s="6" t="s">
        <v>20</v>
      </c>
      <c r="D271" s="6" t="s">
        <v>2942</v>
      </c>
      <c r="E271" s="6" t="s">
        <v>581</v>
      </c>
      <c r="F271" s="6" t="s">
        <v>582</v>
      </c>
      <c r="G271" s="6" t="s">
        <v>583</v>
      </c>
      <c r="H271" s="55">
        <v>1</v>
      </c>
      <c r="I271" s="6" t="s">
        <v>121</v>
      </c>
      <c r="J271" s="6">
        <v>0</v>
      </c>
      <c r="K271" s="6"/>
    </row>
    <row r="272" spans="1:11" ht="15.6" x14ac:dyDescent="0.3">
      <c r="A272" s="6" t="s">
        <v>104</v>
      </c>
      <c r="B272" s="6" t="s">
        <v>3034</v>
      </c>
      <c r="C272" s="6" t="s">
        <v>20</v>
      </c>
      <c r="D272" s="6" t="s">
        <v>2876</v>
      </c>
      <c r="E272" s="6" t="s">
        <v>584</v>
      </c>
      <c r="F272" s="6" t="s">
        <v>585</v>
      </c>
      <c r="G272" s="6" t="s">
        <v>586</v>
      </c>
      <c r="H272" s="55">
        <v>1</v>
      </c>
      <c r="I272" s="6" t="s">
        <v>121</v>
      </c>
      <c r="J272" s="6">
        <v>0</v>
      </c>
      <c r="K272" s="6"/>
    </row>
    <row r="273" spans="1:11" ht="15.6" x14ac:dyDescent="0.3">
      <c r="A273" s="6" t="s">
        <v>104</v>
      </c>
      <c r="B273" s="6" t="s">
        <v>3034</v>
      </c>
      <c r="C273" s="6" t="s">
        <v>20</v>
      </c>
      <c r="D273" s="6" t="s">
        <v>2962</v>
      </c>
      <c r="E273" s="6" t="s">
        <v>595</v>
      </c>
      <c r="F273" s="6" t="s">
        <v>596</v>
      </c>
      <c r="G273" s="6" t="s">
        <v>597</v>
      </c>
      <c r="H273" s="55">
        <v>1</v>
      </c>
      <c r="I273" s="6" t="s">
        <v>121</v>
      </c>
      <c r="J273" s="6">
        <v>0</v>
      </c>
      <c r="K273" s="6"/>
    </row>
    <row r="274" spans="1:11" s="8" customFormat="1" ht="15.6" x14ac:dyDescent="0.3">
      <c r="A274" s="8" t="s">
        <v>2562</v>
      </c>
      <c r="B274" s="61"/>
      <c r="H274" s="29">
        <f>SUM(H267:H273)</f>
        <v>7</v>
      </c>
      <c r="J274" s="29">
        <f>SUM(J267:J273)</f>
        <v>0</v>
      </c>
      <c r="K274" s="62">
        <f>(J274/H274)</f>
        <v>0</v>
      </c>
    </row>
    <row r="275" spans="1:11" ht="15.6" x14ac:dyDescent="0.3">
      <c r="A275" s="6"/>
      <c r="B275" s="6"/>
      <c r="C275" s="6"/>
      <c r="D275" s="6"/>
      <c r="E275" s="6"/>
      <c r="F275" s="6"/>
      <c r="G275" s="6"/>
      <c r="H275" s="55"/>
      <c r="I275" s="6"/>
      <c r="J275" s="6"/>
      <c r="K275" s="6"/>
    </row>
    <row r="276" spans="1:11" ht="15.6" x14ac:dyDescent="0.3">
      <c r="A276" s="6" t="s">
        <v>104</v>
      </c>
      <c r="B276" s="6" t="s">
        <v>3034</v>
      </c>
      <c r="C276" s="6" t="s">
        <v>17</v>
      </c>
      <c r="D276" s="6" t="s">
        <v>2836</v>
      </c>
      <c r="E276" s="6" t="s">
        <v>636</v>
      </c>
      <c r="F276" s="6" t="s">
        <v>637</v>
      </c>
      <c r="G276" s="6" t="s">
        <v>638</v>
      </c>
      <c r="H276" s="55">
        <v>1</v>
      </c>
      <c r="I276" s="6" t="s">
        <v>121</v>
      </c>
      <c r="J276" s="6">
        <v>0</v>
      </c>
      <c r="K276" s="6"/>
    </row>
    <row r="277" spans="1:11" ht="15.6" x14ac:dyDescent="0.3">
      <c r="A277" s="6" t="s">
        <v>104</v>
      </c>
      <c r="B277" s="6" t="s">
        <v>3034</v>
      </c>
      <c r="C277" s="6" t="s">
        <v>17</v>
      </c>
      <c r="D277" s="6" t="s">
        <v>2852</v>
      </c>
      <c r="E277" s="6" t="s">
        <v>670</v>
      </c>
      <c r="F277" s="6" t="s">
        <v>671</v>
      </c>
      <c r="G277" s="6" t="s">
        <v>397</v>
      </c>
      <c r="H277" s="55">
        <v>1</v>
      </c>
      <c r="I277" s="6" t="s">
        <v>121</v>
      </c>
      <c r="J277" s="6">
        <v>0</v>
      </c>
      <c r="K277" s="6"/>
    </row>
    <row r="278" spans="1:11" ht="15.6" x14ac:dyDescent="0.3">
      <c r="A278" s="6" t="s">
        <v>104</v>
      </c>
      <c r="B278" s="6" t="s">
        <v>3034</v>
      </c>
      <c r="C278" s="6" t="s">
        <v>17</v>
      </c>
      <c r="D278" s="6" t="s">
        <v>2856</v>
      </c>
      <c r="E278" s="6" t="s">
        <v>633</v>
      </c>
      <c r="F278" s="6" t="s">
        <v>634</v>
      </c>
      <c r="G278" s="6" t="s">
        <v>635</v>
      </c>
      <c r="H278" s="55">
        <v>1</v>
      </c>
      <c r="I278" s="6" t="s">
        <v>121</v>
      </c>
      <c r="J278" s="6">
        <v>0</v>
      </c>
      <c r="K278" s="6"/>
    </row>
    <row r="279" spans="1:11" ht="15.6" x14ac:dyDescent="0.3">
      <c r="A279" s="6" t="s">
        <v>104</v>
      </c>
      <c r="B279" s="6" t="s">
        <v>3034</v>
      </c>
      <c r="C279" s="6" t="s">
        <v>17</v>
      </c>
      <c r="D279" s="6" t="s">
        <v>2856</v>
      </c>
      <c r="E279" s="6" t="s">
        <v>624</v>
      </c>
      <c r="F279" s="6" t="s">
        <v>625</v>
      </c>
      <c r="G279" s="6" t="s">
        <v>626</v>
      </c>
      <c r="H279" s="55">
        <v>1</v>
      </c>
      <c r="I279" s="6" t="s">
        <v>121</v>
      </c>
      <c r="J279" s="6">
        <v>0</v>
      </c>
      <c r="K279" s="6"/>
    </row>
    <row r="280" spans="1:11" ht="15.6" x14ac:dyDescent="0.3">
      <c r="A280" s="6" t="s">
        <v>104</v>
      </c>
      <c r="B280" s="6" t="s">
        <v>3034</v>
      </c>
      <c r="C280" s="6" t="s">
        <v>17</v>
      </c>
      <c r="D280" s="6" t="s">
        <v>3039</v>
      </c>
      <c r="E280" s="6" t="s">
        <v>641</v>
      </c>
      <c r="F280" s="6" t="s">
        <v>642</v>
      </c>
      <c r="G280" s="6" t="s">
        <v>643</v>
      </c>
      <c r="H280" s="55">
        <v>1</v>
      </c>
      <c r="I280" s="6" t="s">
        <v>121</v>
      </c>
      <c r="J280" s="6">
        <v>0</v>
      </c>
      <c r="K280" s="6"/>
    </row>
    <row r="281" spans="1:11" ht="15.6" x14ac:dyDescent="0.3">
      <c r="A281" s="6" t="s">
        <v>104</v>
      </c>
      <c r="B281" s="6" t="s">
        <v>3034</v>
      </c>
      <c r="C281" s="6" t="s">
        <v>17</v>
      </c>
      <c r="D281" s="6" t="s">
        <v>2929</v>
      </c>
      <c r="E281" s="6" t="s">
        <v>2930</v>
      </c>
      <c r="F281" s="6" t="s">
        <v>331</v>
      </c>
      <c r="G281" s="6" t="s">
        <v>332</v>
      </c>
      <c r="H281" s="55">
        <v>1</v>
      </c>
      <c r="I281" s="6" t="s">
        <v>121</v>
      </c>
      <c r="J281" s="6">
        <v>0</v>
      </c>
      <c r="K281" s="6"/>
    </row>
    <row r="282" spans="1:11" ht="15.6" x14ac:dyDescent="0.3">
      <c r="A282" s="6" t="s">
        <v>104</v>
      </c>
      <c r="B282" s="6" t="s">
        <v>3034</v>
      </c>
      <c r="C282" s="6" t="s">
        <v>17</v>
      </c>
      <c r="D282" s="6" t="s">
        <v>3040</v>
      </c>
      <c r="E282" s="6" t="s">
        <v>3041</v>
      </c>
      <c r="F282" s="6" t="s">
        <v>620</v>
      </c>
      <c r="G282" s="6" t="s">
        <v>621</v>
      </c>
      <c r="H282" s="55">
        <v>1</v>
      </c>
      <c r="I282" s="6" t="s">
        <v>121</v>
      </c>
      <c r="J282" s="6">
        <v>0</v>
      </c>
      <c r="K282" s="6"/>
    </row>
    <row r="283" spans="1:11" ht="15.6" x14ac:dyDescent="0.3">
      <c r="A283" s="6" t="s">
        <v>104</v>
      </c>
      <c r="B283" s="6" t="s">
        <v>3034</v>
      </c>
      <c r="C283" s="6" t="s">
        <v>17</v>
      </c>
      <c r="D283" s="6" t="s">
        <v>3042</v>
      </c>
      <c r="E283" s="6" t="s">
        <v>3044</v>
      </c>
      <c r="F283" s="6" t="s">
        <v>668</v>
      </c>
      <c r="G283" s="6" t="s">
        <v>669</v>
      </c>
      <c r="H283" s="55">
        <v>1</v>
      </c>
      <c r="I283" s="6" t="s">
        <v>121</v>
      </c>
      <c r="J283" s="6">
        <v>0</v>
      </c>
      <c r="K283" s="6"/>
    </row>
    <row r="284" spans="1:11" ht="15.6" x14ac:dyDescent="0.3">
      <c r="A284" s="6" t="s">
        <v>104</v>
      </c>
      <c r="B284" s="6" t="s">
        <v>3034</v>
      </c>
      <c r="C284" s="6" t="s">
        <v>17</v>
      </c>
      <c r="D284" s="6" t="s">
        <v>2839</v>
      </c>
      <c r="E284" s="6" t="s">
        <v>3045</v>
      </c>
      <c r="F284" s="6" t="s">
        <v>426</v>
      </c>
      <c r="G284" s="6" t="s">
        <v>656</v>
      </c>
      <c r="H284" s="55">
        <v>1</v>
      </c>
      <c r="I284" s="6" t="s">
        <v>121</v>
      </c>
      <c r="J284" s="6">
        <v>0</v>
      </c>
      <c r="K284" s="6"/>
    </row>
    <row r="285" spans="1:11" ht="15.6" x14ac:dyDescent="0.3">
      <c r="A285" s="6" t="s">
        <v>104</v>
      </c>
      <c r="B285" s="6" t="s">
        <v>3034</v>
      </c>
      <c r="C285" s="6" t="s">
        <v>17</v>
      </c>
      <c r="D285" s="6" t="s">
        <v>2853</v>
      </c>
      <c r="E285" s="6" t="s">
        <v>3046</v>
      </c>
      <c r="F285" s="6" t="s">
        <v>657</v>
      </c>
      <c r="G285" s="6" t="s">
        <v>658</v>
      </c>
      <c r="H285" s="55">
        <v>1</v>
      </c>
      <c r="I285" s="6" t="s">
        <v>121</v>
      </c>
      <c r="J285" s="6">
        <v>0</v>
      </c>
      <c r="K285" s="6"/>
    </row>
    <row r="286" spans="1:11" ht="15.6" x14ac:dyDescent="0.3">
      <c r="A286" s="6" t="s">
        <v>104</v>
      </c>
      <c r="B286" s="6" t="s">
        <v>3034</v>
      </c>
      <c r="C286" s="6" t="s">
        <v>17</v>
      </c>
      <c r="D286" s="6" t="s">
        <v>2893</v>
      </c>
      <c r="E286" s="6" t="s">
        <v>3047</v>
      </c>
      <c r="F286" s="6" t="s">
        <v>3048</v>
      </c>
      <c r="G286" s="6" t="s">
        <v>3049</v>
      </c>
      <c r="H286" s="55">
        <v>1</v>
      </c>
      <c r="I286" s="6" t="s">
        <v>121</v>
      </c>
      <c r="J286" s="6">
        <v>0</v>
      </c>
      <c r="K286" s="6"/>
    </row>
    <row r="287" spans="1:11" ht="15.6" x14ac:dyDescent="0.3">
      <c r="A287" s="6" t="s">
        <v>104</v>
      </c>
      <c r="B287" s="6" t="s">
        <v>3034</v>
      </c>
      <c r="C287" s="6" t="s">
        <v>17</v>
      </c>
      <c r="D287" s="6" t="s">
        <v>2932</v>
      </c>
      <c r="E287" s="6" t="s">
        <v>3050</v>
      </c>
      <c r="F287" s="6" t="s">
        <v>618</v>
      </c>
      <c r="G287" s="6" t="s">
        <v>619</v>
      </c>
      <c r="H287" s="55">
        <v>1</v>
      </c>
      <c r="I287" s="6" t="s">
        <v>105</v>
      </c>
      <c r="J287" s="6">
        <v>1</v>
      </c>
      <c r="K287" s="6"/>
    </row>
    <row r="288" spans="1:11" ht="15.6" x14ac:dyDescent="0.3">
      <c r="A288" s="6" t="s">
        <v>104</v>
      </c>
      <c r="B288" s="6" t="s">
        <v>3034</v>
      </c>
      <c r="C288" s="6" t="s">
        <v>17</v>
      </c>
      <c r="D288" s="6" t="s">
        <v>3039</v>
      </c>
      <c r="E288" s="6" t="s">
        <v>3052</v>
      </c>
      <c r="F288" s="6" t="s">
        <v>598</v>
      </c>
      <c r="G288" s="6" t="s">
        <v>599</v>
      </c>
      <c r="H288" s="55">
        <v>1</v>
      </c>
      <c r="I288" s="6" t="s">
        <v>121</v>
      </c>
      <c r="J288" s="6">
        <v>0</v>
      </c>
      <c r="K288" s="6"/>
    </row>
    <row r="289" spans="1:11" ht="15.6" x14ac:dyDescent="0.3">
      <c r="A289" s="6" t="s">
        <v>104</v>
      </c>
      <c r="B289" s="6" t="s">
        <v>3034</v>
      </c>
      <c r="C289" s="6" t="s">
        <v>17</v>
      </c>
      <c r="D289" s="6" t="s">
        <v>3053</v>
      </c>
      <c r="E289" s="6" t="s">
        <v>3055</v>
      </c>
      <c r="F289" s="6" t="s">
        <v>666</v>
      </c>
      <c r="G289" s="6" t="s">
        <v>667</v>
      </c>
      <c r="H289" s="55">
        <v>1</v>
      </c>
      <c r="I289" s="6" t="s">
        <v>121</v>
      </c>
      <c r="J289" s="6">
        <v>0</v>
      </c>
      <c r="K289" s="6"/>
    </row>
    <row r="290" spans="1:11" ht="15.6" x14ac:dyDescent="0.3">
      <c r="A290" s="6" t="s">
        <v>104</v>
      </c>
      <c r="B290" s="6" t="s">
        <v>3034</v>
      </c>
      <c r="C290" s="6" t="s">
        <v>17</v>
      </c>
      <c r="D290" s="6" t="s">
        <v>2951</v>
      </c>
      <c r="E290" s="6" t="s">
        <v>3056</v>
      </c>
      <c r="F290" s="6" t="s">
        <v>606</v>
      </c>
      <c r="G290" s="6" t="s">
        <v>427</v>
      </c>
      <c r="H290" s="55">
        <v>1</v>
      </c>
      <c r="I290" s="6" t="s">
        <v>121</v>
      </c>
      <c r="J290" s="6">
        <v>0</v>
      </c>
      <c r="K290" s="6"/>
    </row>
    <row r="291" spans="1:11" ht="15.6" x14ac:dyDescent="0.3">
      <c r="A291" s="6" t="s">
        <v>104</v>
      </c>
      <c r="B291" s="6" t="s">
        <v>3034</v>
      </c>
      <c r="C291" s="6" t="s">
        <v>17</v>
      </c>
      <c r="D291" s="6" t="s">
        <v>2917</v>
      </c>
      <c r="E291" s="6" t="s">
        <v>3058</v>
      </c>
      <c r="F291" s="6" t="s">
        <v>639</v>
      </c>
      <c r="G291" s="6" t="s">
        <v>640</v>
      </c>
      <c r="H291" s="55">
        <v>1</v>
      </c>
      <c r="I291" s="6" t="s">
        <v>121</v>
      </c>
      <c r="J291" s="6">
        <v>0</v>
      </c>
      <c r="K291" s="6"/>
    </row>
    <row r="292" spans="1:11" ht="15.6" x14ac:dyDescent="0.3">
      <c r="A292" s="6" t="s">
        <v>104</v>
      </c>
      <c r="B292" s="6" t="s">
        <v>3034</v>
      </c>
      <c r="C292" s="6" t="s">
        <v>17</v>
      </c>
      <c r="D292" s="6" t="s">
        <v>2882</v>
      </c>
      <c r="E292" s="6" t="s">
        <v>3060</v>
      </c>
      <c r="F292" s="6" t="s">
        <v>651</v>
      </c>
      <c r="G292" s="6" t="s">
        <v>652</v>
      </c>
      <c r="H292" s="55">
        <v>1</v>
      </c>
      <c r="I292" s="6" t="s">
        <v>121</v>
      </c>
      <c r="J292" s="6">
        <v>0</v>
      </c>
      <c r="K292" s="6"/>
    </row>
    <row r="293" spans="1:11" ht="15.6" x14ac:dyDescent="0.3">
      <c r="A293" s="6" t="s">
        <v>104</v>
      </c>
      <c r="B293" s="6" t="s">
        <v>3034</v>
      </c>
      <c r="C293" s="6" t="s">
        <v>17</v>
      </c>
      <c r="D293" s="6" t="s">
        <v>3039</v>
      </c>
      <c r="E293" s="6" t="s">
        <v>3061</v>
      </c>
      <c r="F293" s="6" t="s">
        <v>607</v>
      </c>
      <c r="G293" s="6" t="s">
        <v>608</v>
      </c>
      <c r="H293" s="55">
        <v>1</v>
      </c>
      <c r="I293" s="6" t="s">
        <v>121</v>
      </c>
      <c r="J293" s="6">
        <v>0</v>
      </c>
      <c r="K293" s="6"/>
    </row>
    <row r="294" spans="1:11" ht="15.6" x14ac:dyDescent="0.3">
      <c r="A294" s="6" t="s">
        <v>104</v>
      </c>
      <c r="B294" s="6" t="s">
        <v>3034</v>
      </c>
      <c r="C294" s="6" t="s">
        <v>17</v>
      </c>
      <c r="D294" s="6" t="s">
        <v>3062</v>
      </c>
      <c r="E294" s="6" t="s">
        <v>3064</v>
      </c>
      <c r="F294" s="6" t="s">
        <v>672</v>
      </c>
      <c r="G294" s="6" t="s">
        <v>673</v>
      </c>
      <c r="H294" s="55">
        <v>1</v>
      </c>
      <c r="I294" s="6" t="s">
        <v>121</v>
      </c>
      <c r="J294" s="6">
        <v>0</v>
      </c>
      <c r="K294" s="6"/>
    </row>
    <row r="295" spans="1:11" ht="15.6" x14ac:dyDescent="0.3">
      <c r="A295" s="6" t="s">
        <v>104</v>
      </c>
      <c r="B295" s="6" t="s">
        <v>3034</v>
      </c>
      <c r="C295" s="6" t="s">
        <v>17</v>
      </c>
      <c r="D295" s="6" t="s">
        <v>2863</v>
      </c>
      <c r="E295" s="6" t="s">
        <v>3065</v>
      </c>
      <c r="F295" s="6" t="s">
        <v>653</v>
      </c>
      <c r="G295" s="6" t="s">
        <v>654</v>
      </c>
      <c r="H295" s="55">
        <v>1</v>
      </c>
      <c r="I295" s="6" t="s">
        <v>121</v>
      </c>
      <c r="J295" s="6">
        <v>0</v>
      </c>
      <c r="K295" s="6"/>
    </row>
    <row r="296" spans="1:11" ht="15.6" x14ac:dyDescent="0.3">
      <c r="A296" s="6" t="s">
        <v>104</v>
      </c>
      <c r="B296" s="6" t="s">
        <v>3034</v>
      </c>
      <c r="C296" s="6" t="s">
        <v>17</v>
      </c>
      <c r="D296" s="6" t="s">
        <v>3066</v>
      </c>
      <c r="E296" s="6" t="s">
        <v>3067</v>
      </c>
      <c r="F296" s="6" t="s">
        <v>616</v>
      </c>
      <c r="G296" s="6" t="s">
        <v>617</v>
      </c>
      <c r="H296" s="55">
        <v>1</v>
      </c>
      <c r="I296" s="6" t="s">
        <v>121</v>
      </c>
      <c r="J296" s="6">
        <v>0</v>
      </c>
      <c r="K296" s="6"/>
    </row>
    <row r="297" spans="1:11" ht="15.6" x14ac:dyDescent="0.3">
      <c r="A297" s="6" t="s">
        <v>104</v>
      </c>
      <c r="B297" s="6" t="s">
        <v>3034</v>
      </c>
      <c r="C297" s="6" t="s">
        <v>17</v>
      </c>
      <c r="D297" s="6" t="s">
        <v>2870</v>
      </c>
      <c r="E297" s="6" t="s">
        <v>3068</v>
      </c>
      <c r="F297" s="6" t="s">
        <v>664</v>
      </c>
      <c r="G297" s="6" t="s">
        <v>665</v>
      </c>
      <c r="H297" s="55">
        <v>1</v>
      </c>
      <c r="I297" s="6" t="s">
        <v>121</v>
      </c>
      <c r="J297" s="6">
        <v>0</v>
      </c>
      <c r="K297" s="6"/>
    </row>
    <row r="298" spans="1:11" ht="15.6" x14ac:dyDescent="0.3">
      <c r="A298" s="6" t="s">
        <v>104</v>
      </c>
      <c r="B298" s="6" t="s">
        <v>3034</v>
      </c>
      <c r="C298" s="6" t="s">
        <v>17</v>
      </c>
      <c r="D298" s="6" t="s">
        <v>2861</v>
      </c>
      <c r="E298" s="6" t="s">
        <v>3069</v>
      </c>
      <c r="F298" s="6" t="s">
        <v>655</v>
      </c>
      <c r="G298" s="6" t="s">
        <v>545</v>
      </c>
      <c r="H298" s="55">
        <v>1</v>
      </c>
      <c r="I298" s="6" t="s">
        <v>121</v>
      </c>
      <c r="J298" s="6">
        <v>0</v>
      </c>
      <c r="K298" s="6"/>
    </row>
    <row r="299" spans="1:11" ht="15.6" x14ac:dyDescent="0.3">
      <c r="A299" s="6" t="s">
        <v>104</v>
      </c>
      <c r="B299" s="6" t="s">
        <v>3034</v>
      </c>
      <c r="C299" s="6" t="s">
        <v>17</v>
      </c>
      <c r="D299" s="6" t="s">
        <v>2905</v>
      </c>
      <c r="E299" s="6" t="s">
        <v>3070</v>
      </c>
      <c r="F299" s="6" t="s">
        <v>662</v>
      </c>
      <c r="G299" s="6" t="s">
        <v>663</v>
      </c>
      <c r="H299" s="55">
        <v>1</v>
      </c>
      <c r="I299" s="6" t="s">
        <v>121</v>
      </c>
      <c r="J299" s="6">
        <v>0</v>
      </c>
      <c r="K299" s="6"/>
    </row>
    <row r="300" spans="1:11" ht="15.6" x14ac:dyDescent="0.3">
      <c r="A300" s="6" t="s">
        <v>104</v>
      </c>
      <c r="B300" s="6" t="s">
        <v>3034</v>
      </c>
      <c r="C300" s="6" t="s">
        <v>17</v>
      </c>
      <c r="D300" s="6" t="s">
        <v>2856</v>
      </c>
      <c r="E300" s="6" t="s">
        <v>627</v>
      </c>
      <c r="F300" s="6" t="s">
        <v>628</v>
      </c>
      <c r="G300" s="6" t="s">
        <v>629</v>
      </c>
      <c r="H300" s="55">
        <v>1</v>
      </c>
      <c r="I300" s="6" t="s">
        <v>121</v>
      </c>
      <c r="J300" s="6">
        <v>0</v>
      </c>
      <c r="K300" s="6"/>
    </row>
    <row r="301" spans="1:11" ht="15.6" x14ac:dyDescent="0.3">
      <c r="A301" s="6" t="s">
        <v>104</v>
      </c>
      <c r="B301" s="6" t="s">
        <v>3034</v>
      </c>
      <c r="C301" s="6" t="s">
        <v>17</v>
      </c>
      <c r="D301" s="6" t="s">
        <v>2856</v>
      </c>
      <c r="E301" s="6" t="s">
        <v>630</v>
      </c>
      <c r="F301" s="6" t="s">
        <v>631</v>
      </c>
      <c r="G301" s="6" t="s">
        <v>632</v>
      </c>
      <c r="H301" s="55">
        <v>1</v>
      </c>
      <c r="I301" s="6" t="s">
        <v>121</v>
      </c>
      <c r="J301" s="6">
        <v>0</v>
      </c>
      <c r="K301" s="6"/>
    </row>
    <row r="302" spans="1:11" ht="15.6" x14ac:dyDescent="0.3">
      <c r="A302" s="6" t="s">
        <v>104</v>
      </c>
      <c r="B302" s="6" t="s">
        <v>3034</v>
      </c>
      <c r="C302" s="6" t="s">
        <v>17</v>
      </c>
      <c r="D302" s="6" t="s">
        <v>2893</v>
      </c>
      <c r="E302" s="6" t="s">
        <v>3071</v>
      </c>
      <c r="F302" s="6" t="s">
        <v>3072</v>
      </c>
      <c r="G302" s="6" t="s">
        <v>3073</v>
      </c>
      <c r="H302" s="55">
        <v>1</v>
      </c>
      <c r="I302" s="6" t="s">
        <v>121</v>
      </c>
      <c r="J302" s="6">
        <v>0</v>
      </c>
      <c r="K302" s="6"/>
    </row>
    <row r="303" spans="1:11" ht="15.6" x14ac:dyDescent="0.3">
      <c r="A303" s="6" t="s">
        <v>104</v>
      </c>
      <c r="B303" s="6" t="s">
        <v>3034</v>
      </c>
      <c r="C303" s="6" t="s">
        <v>17</v>
      </c>
      <c r="D303" s="6" t="s">
        <v>2951</v>
      </c>
      <c r="E303" s="6" t="s">
        <v>644</v>
      </c>
      <c r="F303" s="6" t="s">
        <v>645</v>
      </c>
      <c r="G303" s="6" t="s">
        <v>646</v>
      </c>
      <c r="H303" s="55">
        <v>1</v>
      </c>
      <c r="I303" s="6" t="s">
        <v>121</v>
      </c>
      <c r="J303" s="6">
        <v>0</v>
      </c>
      <c r="K303" s="6"/>
    </row>
    <row r="304" spans="1:11" ht="15.6" x14ac:dyDescent="0.3">
      <c r="A304" s="6" t="s">
        <v>104</v>
      </c>
      <c r="B304" s="6" t="s">
        <v>3034</v>
      </c>
      <c r="C304" s="6" t="s">
        <v>17</v>
      </c>
      <c r="D304" s="6" t="s">
        <v>2875</v>
      </c>
      <c r="E304" s="6" t="s">
        <v>659</v>
      </c>
      <c r="F304" s="6" t="s">
        <v>660</v>
      </c>
      <c r="G304" s="6" t="s">
        <v>661</v>
      </c>
      <c r="H304" s="55">
        <v>1</v>
      </c>
      <c r="I304" s="6" t="s">
        <v>121</v>
      </c>
      <c r="J304" s="6">
        <v>0</v>
      </c>
      <c r="K304" s="6"/>
    </row>
    <row r="305" spans="1:11" ht="15.6" x14ac:dyDescent="0.3">
      <c r="A305" s="6" t="s">
        <v>104</v>
      </c>
      <c r="B305" s="6" t="s">
        <v>3034</v>
      </c>
      <c r="C305" s="6" t="s">
        <v>17</v>
      </c>
      <c r="D305" s="6" t="s">
        <v>2852</v>
      </c>
      <c r="E305" s="6" t="s">
        <v>603</v>
      </c>
      <c r="F305" s="6" t="s">
        <v>604</v>
      </c>
      <c r="G305" s="6" t="s">
        <v>605</v>
      </c>
      <c r="H305" s="55">
        <v>1</v>
      </c>
      <c r="I305" s="6" t="s">
        <v>121</v>
      </c>
      <c r="J305" s="6">
        <v>0</v>
      </c>
      <c r="K305" s="6"/>
    </row>
    <row r="306" spans="1:11" ht="15.6" x14ac:dyDescent="0.3">
      <c r="A306" s="6" t="s">
        <v>104</v>
      </c>
      <c r="B306" s="6" t="s">
        <v>3034</v>
      </c>
      <c r="C306" s="6" t="s">
        <v>17</v>
      </c>
      <c r="D306" s="6" t="s">
        <v>2907</v>
      </c>
      <c r="E306" s="6" t="s">
        <v>600</v>
      </c>
      <c r="F306" s="6" t="s">
        <v>601</v>
      </c>
      <c r="G306" s="6" t="s">
        <v>602</v>
      </c>
      <c r="H306" s="55">
        <v>1</v>
      </c>
      <c r="I306" s="6" t="s">
        <v>121</v>
      </c>
      <c r="J306" s="6">
        <v>0</v>
      </c>
      <c r="K306" s="6"/>
    </row>
    <row r="307" spans="1:11" ht="15.6" x14ac:dyDescent="0.3">
      <c r="A307" s="6" t="s">
        <v>104</v>
      </c>
      <c r="B307" s="6" t="s">
        <v>3034</v>
      </c>
      <c r="C307" s="6" t="s">
        <v>17</v>
      </c>
      <c r="D307" s="6" t="s">
        <v>2907</v>
      </c>
      <c r="E307" s="6" t="s">
        <v>612</v>
      </c>
      <c r="F307" s="6" t="s">
        <v>613</v>
      </c>
      <c r="G307" s="6" t="s">
        <v>614</v>
      </c>
      <c r="H307" s="55">
        <v>1</v>
      </c>
      <c r="I307" s="6" t="s">
        <v>121</v>
      </c>
      <c r="J307" s="6">
        <v>0</v>
      </c>
      <c r="K307" s="6"/>
    </row>
    <row r="308" spans="1:11" ht="15.6" x14ac:dyDescent="0.3">
      <c r="A308" s="6" t="s">
        <v>104</v>
      </c>
      <c r="B308" s="6" t="s">
        <v>3034</v>
      </c>
      <c r="C308" s="6" t="s">
        <v>17</v>
      </c>
      <c r="D308" s="6" t="s">
        <v>2907</v>
      </c>
      <c r="E308" s="6" t="s">
        <v>648</v>
      </c>
      <c r="F308" s="6" t="s">
        <v>649</v>
      </c>
      <c r="G308" s="6" t="s">
        <v>650</v>
      </c>
      <c r="H308" s="55">
        <v>1</v>
      </c>
      <c r="I308" s="6" t="s">
        <v>121</v>
      </c>
      <c r="J308" s="6">
        <v>0</v>
      </c>
      <c r="K308" s="6"/>
    </row>
    <row r="309" spans="1:11" ht="15.6" x14ac:dyDescent="0.3">
      <c r="A309" s="6" t="s">
        <v>104</v>
      </c>
      <c r="B309" s="6" t="s">
        <v>3034</v>
      </c>
      <c r="C309" s="6" t="s">
        <v>17</v>
      </c>
      <c r="D309" s="6" t="s">
        <v>2835</v>
      </c>
      <c r="E309" s="6" t="s">
        <v>609</v>
      </c>
      <c r="F309" s="6" t="s">
        <v>610</v>
      </c>
      <c r="G309" s="6" t="s">
        <v>611</v>
      </c>
      <c r="H309" s="55">
        <v>1</v>
      </c>
      <c r="I309" s="6" t="s">
        <v>121</v>
      </c>
      <c r="J309" s="6">
        <v>0</v>
      </c>
      <c r="K309" s="6"/>
    </row>
    <row r="310" spans="1:11" ht="15.6" x14ac:dyDescent="0.3">
      <c r="A310" s="6" t="s">
        <v>104</v>
      </c>
      <c r="B310" s="6" t="s">
        <v>3034</v>
      </c>
      <c r="C310" s="6" t="s">
        <v>17</v>
      </c>
      <c r="D310" s="6" t="s">
        <v>2893</v>
      </c>
      <c r="E310" s="6" t="s">
        <v>3038</v>
      </c>
      <c r="F310" s="6" t="s">
        <v>161</v>
      </c>
      <c r="G310" s="6" t="s">
        <v>126</v>
      </c>
      <c r="H310" s="55">
        <v>1</v>
      </c>
      <c r="I310" s="6" t="s">
        <v>121</v>
      </c>
      <c r="J310" s="6">
        <v>0</v>
      </c>
      <c r="K310" s="6"/>
    </row>
    <row r="311" spans="1:11" ht="15.6" x14ac:dyDescent="0.3">
      <c r="A311" s="6" t="s">
        <v>104</v>
      </c>
      <c r="B311" s="6" t="s">
        <v>3034</v>
      </c>
      <c r="C311" s="6" t="s">
        <v>17</v>
      </c>
      <c r="D311" s="6" t="s">
        <v>2876</v>
      </c>
      <c r="E311" s="6" t="s">
        <v>622</v>
      </c>
      <c r="F311" s="6" t="s">
        <v>623</v>
      </c>
      <c r="G311" s="6" t="s">
        <v>356</v>
      </c>
      <c r="H311" s="55">
        <v>1</v>
      </c>
      <c r="I311" s="6" t="s">
        <v>121</v>
      </c>
      <c r="J311" s="6">
        <v>0</v>
      </c>
      <c r="K311" s="6"/>
    </row>
    <row r="312" spans="1:11" s="8" customFormat="1" ht="15.6" x14ac:dyDescent="0.3">
      <c r="A312" s="8" t="s">
        <v>2562</v>
      </c>
      <c r="B312" s="61"/>
      <c r="H312" s="29">
        <f>SUM(H276:H311)</f>
        <v>36</v>
      </c>
      <c r="J312" s="29">
        <f>SUM(J276:J311)</f>
        <v>1</v>
      </c>
      <c r="K312" s="62">
        <f>(J312/H312)</f>
        <v>2.7777777777777776E-2</v>
      </c>
    </row>
    <row r="313" spans="1:11" ht="15.6" x14ac:dyDescent="0.3">
      <c r="A313" s="6"/>
      <c r="B313" s="6"/>
      <c r="C313" s="6"/>
      <c r="D313" s="6"/>
      <c r="E313" s="6"/>
      <c r="F313" s="6"/>
      <c r="G313" s="6"/>
      <c r="H313" s="55"/>
      <c r="I313" s="6"/>
      <c r="J313" s="6"/>
      <c r="K313" s="6"/>
    </row>
    <row r="314" spans="1:11" ht="15.6" x14ac:dyDescent="0.3">
      <c r="A314" s="6" t="s">
        <v>104</v>
      </c>
      <c r="B314" s="6" t="s">
        <v>3034</v>
      </c>
      <c r="C314" s="6" t="s">
        <v>19</v>
      </c>
      <c r="D314" s="6" t="s">
        <v>2938</v>
      </c>
      <c r="E314" s="6" t="s">
        <v>3074</v>
      </c>
      <c r="F314" s="6" t="s">
        <v>678</v>
      </c>
      <c r="G314" s="6" t="s">
        <v>679</v>
      </c>
      <c r="H314" s="55">
        <v>1</v>
      </c>
      <c r="I314" s="6" t="s">
        <v>121</v>
      </c>
      <c r="J314" s="6">
        <v>0</v>
      </c>
      <c r="K314" s="6"/>
    </row>
    <row r="315" spans="1:11" ht="15.6" x14ac:dyDescent="0.3">
      <c r="A315" s="6" t="s">
        <v>104</v>
      </c>
      <c r="B315" s="6" t="s">
        <v>3034</v>
      </c>
      <c r="C315" s="6" t="s">
        <v>19</v>
      </c>
      <c r="D315" s="6" t="s">
        <v>2980</v>
      </c>
      <c r="E315" s="6" t="s">
        <v>3075</v>
      </c>
      <c r="F315" s="6" t="s">
        <v>676</v>
      </c>
      <c r="G315" s="6" t="s">
        <v>677</v>
      </c>
      <c r="H315" s="55">
        <v>1</v>
      </c>
      <c r="I315" s="6" t="s">
        <v>121</v>
      </c>
      <c r="J315" s="6">
        <v>0</v>
      </c>
      <c r="K315" s="6"/>
    </row>
    <row r="316" spans="1:11" ht="15.6" x14ac:dyDescent="0.3">
      <c r="A316" s="6" t="s">
        <v>104</v>
      </c>
      <c r="B316" s="6" t="s">
        <v>3034</v>
      </c>
      <c r="C316" s="6" t="s">
        <v>19</v>
      </c>
      <c r="D316" s="6" t="s">
        <v>2949</v>
      </c>
      <c r="E316" s="6" t="s">
        <v>3076</v>
      </c>
      <c r="F316" s="6" t="s">
        <v>685</v>
      </c>
      <c r="G316" s="6" t="s">
        <v>123</v>
      </c>
      <c r="H316" s="55">
        <v>1</v>
      </c>
      <c r="I316" s="6" t="s">
        <v>121</v>
      </c>
      <c r="J316" s="6">
        <v>0</v>
      </c>
      <c r="K316" s="6"/>
    </row>
    <row r="317" spans="1:11" ht="15.6" x14ac:dyDescent="0.3">
      <c r="A317" s="6" t="s">
        <v>104</v>
      </c>
      <c r="B317" s="6" t="s">
        <v>3034</v>
      </c>
      <c r="C317" s="6" t="s">
        <v>19</v>
      </c>
      <c r="D317" s="6" t="s">
        <v>3077</v>
      </c>
      <c r="E317" s="6" t="s">
        <v>3078</v>
      </c>
      <c r="F317" s="6" t="s">
        <v>683</v>
      </c>
      <c r="G317" s="6" t="s">
        <v>684</v>
      </c>
      <c r="H317" s="55">
        <v>1</v>
      </c>
      <c r="I317" s="6" t="s">
        <v>121</v>
      </c>
      <c r="J317" s="6">
        <v>0</v>
      </c>
      <c r="K317" s="6"/>
    </row>
    <row r="318" spans="1:11" ht="15.6" x14ac:dyDescent="0.3">
      <c r="A318" s="6" t="s">
        <v>104</v>
      </c>
      <c r="B318" s="6" t="s">
        <v>3034</v>
      </c>
      <c r="C318" s="6" t="s">
        <v>19</v>
      </c>
      <c r="D318" s="6" t="s">
        <v>3019</v>
      </c>
      <c r="E318" s="6" t="s">
        <v>3079</v>
      </c>
      <c r="F318" s="6" t="s">
        <v>674</v>
      </c>
      <c r="G318" s="6" t="s">
        <v>675</v>
      </c>
      <c r="H318" s="55">
        <v>1</v>
      </c>
      <c r="I318" s="6" t="s">
        <v>121</v>
      </c>
      <c r="J318" s="6">
        <v>0</v>
      </c>
      <c r="K318" s="6"/>
    </row>
    <row r="319" spans="1:11" ht="15.6" x14ac:dyDescent="0.3">
      <c r="A319" s="6" t="s">
        <v>104</v>
      </c>
      <c r="B319" s="6" t="s">
        <v>3034</v>
      </c>
      <c r="C319" s="6" t="s">
        <v>19</v>
      </c>
      <c r="D319" s="6" t="s">
        <v>2858</v>
      </c>
      <c r="E319" s="6" t="s">
        <v>680</v>
      </c>
      <c r="F319" s="6" t="s">
        <v>681</v>
      </c>
      <c r="G319" s="6" t="s">
        <v>682</v>
      </c>
      <c r="H319" s="55">
        <v>1</v>
      </c>
      <c r="I319" s="6" t="s">
        <v>121</v>
      </c>
      <c r="J319" s="6">
        <v>0</v>
      </c>
      <c r="K319" s="6"/>
    </row>
    <row r="320" spans="1:11" s="8" customFormat="1" ht="15.6" x14ac:dyDescent="0.3">
      <c r="A320" s="8" t="s">
        <v>2562</v>
      </c>
      <c r="B320" s="61"/>
      <c r="H320" s="29">
        <f>SUM(H314:H319)</f>
        <v>6</v>
      </c>
      <c r="J320" s="29">
        <f>SUM(J314:J319)</f>
        <v>0</v>
      </c>
      <c r="K320" s="62">
        <f>(J320/H320)</f>
        <v>0</v>
      </c>
    </row>
    <row r="321" spans="1:11" ht="15.6" x14ac:dyDescent="0.3">
      <c r="A321" s="6"/>
      <c r="B321" s="6"/>
      <c r="C321" s="6"/>
      <c r="D321" s="6"/>
      <c r="E321" s="6"/>
      <c r="F321" s="6"/>
      <c r="G321" s="6"/>
      <c r="H321" s="55"/>
      <c r="I321" s="6"/>
      <c r="J321" s="6"/>
      <c r="K321" s="6"/>
    </row>
    <row r="322" spans="1:11" ht="15.6" x14ac:dyDescent="0.3">
      <c r="A322" s="6" t="s">
        <v>104</v>
      </c>
      <c r="B322" s="6" t="s">
        <v>3034</v>
      </c>
      <c r="C322" s="6" t="s">
        <v>16</v>
      </c>
      <c r="D322" s="6" t="s">
        <v>2893</v>
      </c>
      <c r="E322" s="6" t="s">
        <v>3080</v>
      </c>
      <c r="F322" s="6" t="s">
        <v>3081</v>
      </c>
      <c r="G322" s="6" t="s">
        <v>3082</v>
      </c>
      <c r="H322" s="55">
        <v>1</v>
      </c>
      <c r="I322" s="6" t="s">
        <v>121</v>
      </c>
      <c r="J322" s="6">
        <v>0</v>
      </c>
      <c r="K322" s="6"/>
    </row>
    <row r="323" spans="1:11" ht="15.6" x14ac:dyDescent="0.3">
      <c r="A323" s="6" t="s">
        <v>104</v>
      </c>
      <c r="B323" s="6" t="s">
        <v>3034</v>
      </c>
      <c r="C323" s="6" t="s">
        <v>16</v>
      </c>
      <c r="D323" s="6" t="s">
        <v>2962</v>
      </c>
      <c r="E323" s="6" t="s">
        <v>3041</v>
      </c>
      <c r="F323" s="6" t="s">
        <v>620</v>
      </c>
      <c r="G323" s="6" t="s">
        <v>621</v>
      </c>
      <c r="H323" s="55">
        <v>1</v>
      </c>
      <c r="I323" s="6" t="s">
        <v>121</v>
      </c>
      <c r="J323" s="6">
        <v>0</v>
      </c>
      <c r="K323" s="6"/>
    </row>
    <row r="324" spans="1:11" ht="15.6" x14ac:dyDescent="0.3">
      <c r="A324" s="6" t="s">
        <v>104</v>
      </c>
      <c r="B324" s="6" t="s">
        <v>3034</v>
      </c>
      <c r="C324" s="6" t="s">
        <v>16</v>
      </c>
      <c r="D324" s="6" t="s">
        <v>2962</v>
      </c>
      <c r="E324" s="6" t="s">
        <v>3050</v>
      </c>
      <c r="F324" s="6" t="s">
        <v>618</v>
      </c>
      <c r="G324" s="6" t="s">
        <v>619</v>
      </c>
      <c r="H324" s="55">
        <v>1</v>
      </c>
      <c r="I324" s="6" t="s">
        <v>105</v>
      </c>
      <c r="J324" s="6">
        <v>1</v>
      </c>
      <c r="K324" s="6"/>
    </row>
    <row r="325" spans="1:11" ht="15.6" x14ac:dyDescent="0.3">
      <c r="A325" s="6" t="s">
        <v>104</v>
      </c>
      <c r="B325" s="6" t="s">
        <v>3034</v>
      </c>
      <c r="C325" s="6" t="s">
        <v>16</v>
      </c>
      <c r="D325" s="6" t="s">
        <v>2858</v>
      </c>
      <c r="E325" s="6" t="s">
        <v>707</v>
      </c>
      <c r="F325" s="6" t="s">
        <v>708</v>
      </c>
      <c r="G325" s="6" t="s">
        <v>221</v>
      </c>
      <c r="H325" s="55">
        <v>1</v>
      </c>
      <c r="I325" s="6" t="s">
        <v>121</v>
      </c>
      <c r="J325" s="6">
        <v>0</v>
      </c>
      <c r="K325" s="6"/>
    </row>
    <row r="326" spans="1:11" ht="15.6" x14ac:dyDescent="0.3">
      <c r="A326" s="6" t="s">
        <v>104</v>
      </c>
      <c r="B326" s="6" t="s">
        <v>3034</v>
      </c>
      <c r="C326" s="6" t="s">
        <v>16</v>
      </c>
      <c r="D326" s="6" t="s">
        <v>2951</v>
      </c>
      <c r="E326" s="6" t="s">
        <v>694</v>
      </c>
      <c r="F326" s="6" t="s">
        <v>695</v>
      </c>
      <c r="G326" s="6" t="s">
        <v>135</v>
      </c>
      <c r="H326" s="55">
        <v>1</v>
      </c>
      <c r="I326" s="6" t="s">
        <v>121</v>
      </c>
      <c r="J326" s="6">
        <v>0</v>
      </c>
      <c r="K326" s="6"/>
    </row>
    <row r="327" spans="1:11" ht="15.6" x14ac:dyDescent="0.3">
      <c r="A327" s="6" t="s">
        <v>104</v>
      </c>
      <c r="B327" s="6" t="s">
        <v>3034</v>
      </c>
      <c r="C327" s="6" t="s">
        <v>16</v>
      </c>
      <c r="D327" s="6" t="s">
        <v>2951</v>
      </c>
      <c r="E327" s="6" t="s">
        <v>705</v>
      </c>
      <c r="F327" s="6" t="s">
        <v>706</v>
      </c>
      <c r="G327" s="6" t="s">
        <v>280</v>
      </c>
      <c r="H327" s="55">
        <v>1</v>
      </c>
      <c r="I327" s="6" t="s">
        <v>121</v>
      </c>
      <c r="J327" s="6">
        <v>0</v>
      </c>
      <c r="K327" s="6"/>
    </row>
    <row r="328" spans="1:11" ht="15.6" x14ac:dyDescent="0.3">
      <c r="A328" s="6" t="s">
        <v>104</v>
      </c>
      <c r="B328" s="6" t="s">
        <v>3034</v>
      </c>
      <c r="C328" s="6" t="s">
        <v>16</v>
      </c>
      <c r="D328" s="6" t="s">
        <v>2875</v>
      </c>
      <c r="E328" s="6" t="s">
        <v>737</v>
      </c>
      <c r="F328" s="6" t="s">
        <v>738</v>
      </c>
      <c r="G328" s="6" t="s">
        <v>503</v>
      </c>
      <c r="H328" s="55">
        <v>1</v>
      </c>
      <c r="I328" s="6" t="s">
        <v>121</v>
      </c>
      <c r="J328" s="6">
        <v>0</v>
      </c>
      <c r="K328" s="6"/>
    </row>
    <row r="329" spans="1:11" ht="15.6" x14ac:dyDescent="0.3">
      <c r="A329" s="6" t="s">
        <v>104</v>
      </c>
      <c r="B329" s="6" t="s">
        <v>3034</v>
      </c>
      <c r="C329" s="6" t="s">
        <v>16</v>
      </c>
      <c r="D329" s="6" t="s">
        <v>2855</v>
      </c>
      <c r="E329" s="6" t="s">
        <v>721</v>
      </c>
      <c r="F329" s="6" t="s">
        <v>722</v>
      </c>
      <c r="G329" s="6" t="s">
        <v>723</v>
      </c>
      <c r="H329" s="55">
        <v>1</v>
      </c>
      <c r="I329" s="6" t="s">
        <v>121</v>
      </c>
      <c r="J329" s="6">
        <v>0</v>
      </c>
      <c r="K329" s="6"/>
    </row>
    <row r="330" spans="1:11" ht="15.6" x14ac:dyDescent="0.3">
      <c r="A330" s="6" t="s">
        <v>104</v>
      </c>
      <c r="B330" s="6" t="s">
        <v>3034</v>
      </c>
      <c r="C330" s="6" t="s">
        <v>16</v>
      </c>
      <c r="D330" s="6" t="s">
        <v>2962</v>
      </c>
      <c r="E330" s="6" t="s">
        <v>724</v>
      </c>
      <c r="F330" s="6" t="s">
        <v>725</v>
      </c>
      <c r="G330" s="6" t="s">
        <v>726</v>
      </c>
      <c r="H330" s="55">
        <v>1</v>
      </c>
      <c r="I330" s="6" t="s">
        <v>121</v>
      </c>
      <c r="J330" s="6">
        <v>0</v>
      </c>
      <c r="K330" s="6"/>
    </row>
    <row r="331" spans="1:11" ht="15.6" x14ac:dyDescent="0.3">
      <c r="A331" s="6" t="s">
        <v>104</v>
      </c>
      <c r="B331" s="6" t="s">
        <v>3034</v>
      </c>
      <c r="C331" s="6" t="s">
        <v>16</v>
      </c>
      <c r="D331" s="6" t="s">
        <v>2962</v>
      </c>
      <c r="E331" s="6" t="s">
        <v>732</v>
      </c>
      <c r="F331" s="6" t="s">
        <v>733</v>
      </c>
      <c r="G331" s="6" t="s">
        <v>734</v>
      </c>
      <c r="H331" s="55">
        <v>1</v>
      </c>
      <c r="I331" s="6" t="s">
        <v>121</v>
      </c>
      <c r="J331" s="6">
        <v>0</v>
      </c>
      <c r="K331" s="6"/>
    </row>
    <row r="332" spans="1:11" ht="15.6" x14ac:dyDescent="0.3">
      <c r="A332" s="6" t="s">
        <v>104</v>
      </c>
      <c r="B332" s="6" t="s">
        <v>3034</v>
      </c>
      <c r="C332" s="6" t="s">
        <v>16</v>
      </c>
      <c r="D332" s="6" t="s">
        <v>2962</v>
      </c>
      <c r="E332" s="6" t="s">
        <v>712</v>
      </c>
      <c r="F332" s="6" t="s">
        <v>713</v>
      </c>
      <c r="G332" s="6" t="s">
        <v>714</v>
      </c>
      <c r="H332" s="55">
        <v>1</v>
      </c>
      <c r="I332" s="6" t="s">
        <v>121</v>
      </c>
      <c r="J332" s="6">
        <v>0</v>
      </c>
      <c r="K332" s="6"/>
    </row>
    <row r="333" spans="1:11" ht="15.6" x14ac:dyDescent="0.3">
      <c r="A333" s="6" t="s">
        <v>104</v>
      </c>
      <c r="B333" s="6" t="s">
        <v>3034</v>
      </c>
      <c r="C333" s="6" t="s">
        <v>16</v>
      </c>
      <c r="D333" s="6" t="s">
        <v>2962</v>
      </c>
      <c r="E333" s="6" t="s">
        <v>727</v>
      </c>
      <c r="F333" s="6" t="s">
        <v>728</v>
      </c>
      <c r="G333" s="6" t="s">
        <v>605</v>
      </c>
      <c r="H333" s="55">
        <v>1</v>
      </c>
      <c r="I333" s="6" t="s">
        <v>121</v>
      </c>
      <c r="J333" s="6">
        <v>0</v>
      </c>
      <c r="K333" s="6"/>
    </row>
    <row r="334" spans="1:11" ht="15.6" x14ac:dyDescent="0.3">
      <c r="A334" s="6" t="s">
        <v>104</v>
      </c>
      <c r="B334" s="6" t="s">
        <v>3034</v>
      </c>
      <c r="C334" s="6" t="s">
        <v>16</v>
      </c>
      <c r="D334" s="6" t="s">
        <v>2962</v>
      </c>
      <c r="E334" s="6" t="s">
        <v>699</v>
      </c>
      <c r="F334" s="6" t="s">
        <v>700</v>
      </c>
      <c r="G334" s="6" t="s">
        <v>701</v>
      </c>
      <c r="H334" s="55">
        <v>1</v>
      </c>
      <c r="I334" s="6" t="s">
        <v>121</v>
      </c>
      <c r="J334" s="6">
        <v>0</v>
      </c>
      <c r="K334" s="6"/>
    </row>
    <row r="335" spans="1:11" ht="15.6" x14ac:dyDescent="0.3">
      <c r="A335" s="6" t="s">
        <v>104</v>
      </c>
      <c r="B335" s="6" t="s">
        <v>3034</v>
      </c>
      <c r="C335" s="6" t="s">
        <v>16</v>
      </c>
      <c r="D335" s="6" t="s">
        <v>2962</v>
      </c>
      <c r="E335" s="6" t="s">
        <v>702</v>
      </c>
      <c r="F335" s="6" t="s">
        <v>703</v>
      </c>
      <c r="G335" s="6" t="s">
        <v>704</v>
      </c>
      <c r="H335" s="55">
        <v>1</v>
      </c>
      <c r="I335" s="6" t="s">
        <v>121</v>
      </c>
      <c r="J335" s="6">
        <v>0</v>
      </c>
      <c r="K335" s="6"/>
    </row>
    <row r="336" spans="1:11" ht="15.6" x14ac:dyDescent="0.3">
      <c r="A336" s="6" t="s">
        <v>104</v>
      </c>
      <c r="B336" s="6" t="s">
        <v>3034</v>
      </c>
      <c r="C336" s="6" t="s">
        <v>16</v>
      </c>
      <c r="D336" s="6" t="s">
        <v>2962</v>
      </c>
      <c r="E336" s="6" t="s">
        <v>709</v>
      </c>
      <c r="F336" s="6" t="s">
        <v>710</v>
      </c>
      <c r="G336" s="6" t="s">
        <v>711</v>
      </c>
      <c r="H336" s="55">
        <v>1</v>
      </c>
      <c r="I336" s="6" t="s">
        <v>121</v>
      </c>
      <c r="J336" s="6">
        <v>0</v>
      </c>
      <c r="K336" s="6"/>
    </row>
    <row r="337" spans="1:11" ht="15.6" x14ac:dyDescent="0.3">
      <c r="A337" s="6" t="s">
        <v>104</v>
      </c>
      <c r="B337" s="6" t="s">
        <v>3034</v>
      </c>
      <c r="C337" s="6" t="s">
        <v>16</v>
      </c>
      <c r="D337" s="6" t="s">
        <v>2962</v>
      </c>
      <c r="E337" s="6" t="s">
        <v>730</v>
      </c>
      <c r="F337" s="6" t="s">
        <v>731</v>
      </c>
      <c r="G337" s="6" t="s">
        <v>269</v>
      </c>
      <c r="H337" s="55">
        <v>1</v>
      </c>
      <c r="I337" s="6" t="s">
        <v>121</v>
      </c>
      <c r="J337" s="6">
        <v>0</v>
      </c>
      <c r="K337" s="6"/>
    </row>
    <row r="338" spans="1:11" ht="15.6" x14ac:dyDescent="0.3">
      <c r="A338" s="6" t="s">
        <v>104</v>
      </c>
      <c r="B338" s="6" t="s">
        <v>3034</v>
      </c>
      <c r="C338" s="6" t="s">
        <v>16</v>
      </c>
      <c r="D338" s="6" t="s">
        <v>2962</v>
      </c>
      <c r="E338" s="6" t="s">
        <v>739</v>
      </c>
      <c r="F338" s="6" t="s">
        <v>195</v>
      </c>
      <c r="G338" s="6" t="s">
        <v>445</v>
      </c>
      <c r="H338" s="55">
        <v>1</v>
      </c>
      <c r="I338" s="6" t="s">
        <v>121</v>
      </c>
      <c r="J338" s="6">
        <v>0</v>
      </c>
      <c r="K338" s="6"/>
    </row>
    <row r="339" spans="1:11" ht="15.6" x14ac:dyDescent="0.3">
      <c r="A339" s="6" t="s">
        <v>104</v>
      </c>
      <c r="B339" s="6" t="s">
        <v>3034</v>
      </c>
      <c r="C339" s="6" t="s">
        <v>16</v>
      </c>
      <c r="D339" s="6" t="s">
        <v>2962</v>
      </c>
      <c r="E339" s="6" t="s">
        <v>718</v>
      </c>
      <c r="F339" s="6" t="s">
        <v>719</v>
      </c>
      <c r="G339" s="6" t="s">
        <v>720</v>
      </c>
      <c r="H339" s="55">
        <v>1</v>
      </c>
      <c r="I339" s="6" t="s">
        <v>121</v>
      </c>
      <c r="J339" s="6">
        <v>0</v>
      </c>
      <c r="K339" s="6"/>
    </row>
    <row r="340" spans="1:11" ht="15.6" x14ac:dyDescent="0.3">
      <c r="A340" s="6" t="s">
        <v>104</v>
      </c>
      <c r="B340" s="6" t="s">
        <v>3034</v>
      </c>
      <c r="C340" s="6" t="s">
        <v>16</v>
      </c>
      <c r="D340" s="6" t="s">
        <v>2852</v>
      </c>
      <c r="E340" s="6" t="s">
        <v>696</v>
      </c>
      <c r="F340" s="6" t="s">
        <v>697</v>
      </c>
      <c r="G340" s="6" t="s">
        <v>437</v>
      </c>
      <c r="H340" s="55">
        <v>1</v>
      </c>
      <c r="I340" s="6" t="s">
        <v>121</v>
      </c>
      <c r="J340" s="6">
        <v>0</v>
      </c>
      <c r="K340" s="6"/>
    </row>
    <row r="341" spans="1:11" ht="15.6" x14ac:dyDescent="0.3">
      <c r="A341" s="6" t="s">
        <v>104</v>
      </c>
      <c r="B341" s="6" t="s">
        <v>3034</v>
      </c>
      <c r="C341" s="6" t="s">
        <v>16</v>
      </c>
      <c r="D341" s="6" t="s">
        <v>2836</v>
      </c>
      <c r="E341" s="6" t="s">
        <v>686</v>
      </c>
      <c r="F341" s="6" t="s">
        <v>687</v>
      </c>
      <c r="G341" s="6" t="s">
        <v>688</v>
      </c>
      <c r="H341" s="55">
        <v>1</v>
      </c>
      <c r="I341" s="6" t="s">
        <v>121</v>
      </c>
      <c r="J341" s="6">
        <v>0</v>
      </c>
      <c r="K341" s="6"/>
    </row>
    <row r="342" spans="1:11" ht="15.6" x14ac:dyDescent="0.3">
      <c r="A342" s="6" t="s">
        <v>104</v>
      </c>
      <c r="B342" s="6" t="s">
        <v>3034</v>
      </c>
      <c r="C342" s="6" t="s">
        <v>16</v>
      </c>
      <c r="D342" s="6" t="s">
        <v>2837</v>
      </c>
      <c r="E342" s="6" t="s">
        <v>715</v>
      </c>
      <c r="F342" s="6" t="s">
        <v>716</v>
      </c>
      <c r="G342" s="6" t="s">
        <v>717</v>
      </c>
      <c r="H342" s="55">
        <v>1</v>
      </c>
      <c r="I342" s="6" t="s">
        <v>121</v>
      </c>
      <c r="J342" s="6">
        <v>0</v>
      </c>
      <c r="K342" s="6"/>
    </row>
    <row r="343" spans="1:11" ht="15.6" x14ac:dyDescent="0.3">
      <c r="A343" s="6" t="s">
        <v>104</v>
      </c>
      <c r="B343" s="6" t="s">
        <v>3034</v>
      </c>
      <c r="C343" s="6" t="s">
        <v>16</v>
      </c>
      <c r="D343" s="6" t="s">
        <v>2876</v>
      </c>
      <c r="E343" s="6" t="s">
        <v>689</v>
      </c>
      <c r="F343" s="6" t="s">
        <v>690</v>
      </c>
      <c r="G343" s="6" t="s">
        <v>691</v>
      </c>
      <c r="H343" s="55">
        <v>1</v>
      </c>
      <c r="I343" s="6" t="s">
        <v>121</v>
      </c>
      <c r="J343" s="6">
        <v>0</v>
      </c>
      <c r="K343" s="6"/>
    </row>
    <row r="344" spans="1:11" ht="15.6" x14ac:dyDescent="0.3">
      <c r="A344" s="6" t="s">
        <v>104</v>
      </c>
      <c r="B344" s="6" t="s">
        <v>3034</v>
      </c>
      <c r="C344" s="6" t="s">
        <v>16</v>
      </c>
      <c r="D344" s="6" t="s">
        <v>2852</v>
      </c>
      <c r="E344" s="6" t="s">
        <v>735</v>
      </c>
      <c r="F344" s="6" t="s">
        <v>736</v>
      </c>
      <c r="G344" s="6" t="s">
        <v>654</v>
      </c>
      <c r="H344" s="55">
        <v>1</v>
      </c>
      <c r="I344" s="6" t="s">
        <v>121</v>
      </c>
      <c r="J344" s="6">
        <v>0</v>
      </c>
      <c r="K344" s="6"/>
    </row>
    <row r="345" spans="1:11" ht="15.6" x14ac:dyDescent="0.3">
      <c r="A345" s="6" t="s">
        <v>104</v>
      </c>
      <c r="B345" s="6" t="s">
        <v>3034</v>
      </c>
      <c r="C345" s="6" t="s">
        <v>16</v>
      </c>
      <c r="D345" s="6" t="s">
        <v>2876</v>
      </c>
      <c r="E345" s="6" t="s">
        <v>692</v>
      </c>
      <c r="F345" s="6" t="s">
        <v>693</v>
      </c>
      <c r="G345" s="6" t="s">
        <v>669</v>
      </c>
      <c r="H345" s="55">
        <v>1</v>
      </c>
      <c r="I345" s="6" t="s">
        <v>121</v>
      </c>
      <c r="J345" s="6">
        <v>0</v>
      </c>
      <c r="K345" s="6"/>
    </row>
    <row r="346" spans="1:11" s="8" customFormat="1" ht="15.6" x14ac:dyDescent="0.3">
      <c r="A346" s="8" t="s">
        <v>2562</v>
      </c>
      <c r="B346" s="61"/>
      <c r="H346" s="29">
        <f>SUM(H322:H345)</f>
        <v>24</v>
      </c>
      <c r="J346" s="29">
        <f>SUM(J322:J345)</f>
        <v>1</v>
      </c>
      <c r="K346" s="62">
        <f>(J346/H346)</f>
        <v>4.1666666666666664E-2</v>
      </c>
    </row>
    <row r="347" spans="1:11" ht="15.6" x14ac:dyDescent="0.3">
      <c r="A347" s="6"/>
      <c r="B347" s="6"/>
      <c r="C347" s="6"/>
      <c r="D347" s="6"/>
      <c r="E347" s="6"/>
      <c r="F347" s="6"/>
      <c r="G347" s="6"/>
      <c r="H347" s="55"/>
      <c r="I347" s="6"/>
      <c r="J347" s="6"/>
      <c r="K347" s="6"/>
    </row>
    <row r="348" spans="1:11" ht="15.6" x14ac:dyDescent="0.3">
      <c r="A348" s="6" t="s">
        <v>104</v>
      </c>
      <c r="B348" s="6" t="s">
        <v>3034</v>
      </c>
      <c r="C348" s="6" t="s">
        <v>15</v>
      </c>
      <c r="D348" s="6" t="s">
        <v>2836</v>
      </c>
      <c r="E348" s="6" t="s">
        <v>744</v>
      </c>
      <c r="F348" s="6" t="s">
        <v>745</v>
      </c>
      <c r="G348" s="6" t="s">
        <v>544</v>
      </c>
      <c r="H348" s="55">
        <v>1</v>
      </c>
      <c r="I348" s="6" t="s">
        <v>121</v>
      </c>
      <c r="J348" s="6">
        <v>0</v>
      </c>
      <c r="K348" s="6"/>
    </row>
    <row r="349" spans="1:11" ht="15.6" x14ac:dyDescent="0.3">
      <c r="A349" s="6" t="s">
        <v>104</v>
      </c>
      <c r="B349" s="6" t="s">
        <v>3034</v>
      </c>
      <c r="C349" s="6" t="s">
        <v>15</v>
      </c>
      <c r="D349" s="6" t="s">
        <v>2856</v>
      </c>
      <c r="E349" s="6" t="s">
        <v>741</v>
      </c>
      <c r="F349" s="6" t="s">
        <v>742</v>
      </c>
      <c r="G349" s="6" t="s">
        <v>743</v>
      </c>
      <c r="H349" s="55">
        <v>1</v>
      </c>
      <c r="I349" s="6" t="s">
        <v>121</v>
      </c>
      <c r="J349" s="6">
        <v>0</v>
      </c>
      <c r="K349" s="6"/>
    </row>
    <row r="350" spans="1:11" ht="15.6" x14ac:dyDescent="0.3">
      <c r="A350" s="6" t="s">
        <v>104</v>
      </c>
      <c r="B350" s="6" t="s">
        <v>3034</v>
      </c>
      <c r="C350" s="6" t="s">
        <v>15</v>
      </c>
      <c r="D350" s="6" t="s">
        <v>3083</v>
      </c>
      <c r="E350" s="6" t="s">
        <v>3084</v>
      </c>
      <c r="F350" s="6" t="s">
        <v>749</v>
      </c>
      <c r="G350" s="6" t="s">
        <v>284</v>
      </c>
      <c r="H350" s="55">
        <v>1</v>
      </c>
      <c r="I350" s="6" t="s">
        <v>121</v>
      </c>
      <c r="J350" s="6">
        <v>0</v>
      </c>
      <c r="K350" s="6"/>
    </row>
    <row r="351" spans="1:11" ht="15.6" x14ac:dyDescent="0.3">
      <c r="A351" s="6" t="s">
        <v>104</v>
      </c>
      <c r="B351" s="6" t="s">
        <v>3034</v>
      </c>
      <c r="C351" s="6" t="s">
        <v>15</v>
      </c>
      <c r="D351" s="6" t="s">
        <v>3083</v>
      </c>
      <c r="E351" s="6" t="s">
        <v>3085</v>
      </c>
      <c r="F351" s="6" t="s">
        <v>291</v>
      </c>
      <c r="G351" s="6" t="s">
        <v>365</v>
      </c>
      <c r="H351" s="55">
        <v>1</v>
      </c>
      <c r="I351" s="6" t="s">
        <v>121</v>
      </c>
      <c r="J351" s="6">
        <v>0</v>
      </c>
      <c r="K351" s="6"/>
    </row>
    <row r="352" spans="1:11" ht="15.6" x14ac:dyDescent="0.3">
      <c r="A352" s="6" t="s">
        <v>104</v>
      </c>
      <c r="B352" s="6" t="s">
        <v>3034</v>
      </c>
      <c r="C352" s="6" t="s">
        <v>15</v>
      </c>
      <c r="D352" s="6" t="s">
        <v>2841</v>
      </c>
      <c r="E352" s="6" t="s">
        <v>2884</v>
      </c>
      <c r="F352" s="6" t="s">
        <v>195</v>
      </c>
      <c r="G352" s="6" t="s">
        <v>196</v>
      </c>
      <c r="H352" s="55">
        <v>1</v>
      </c>
      <c r="I352" s="6" t="s">
        <v>121</v>
      </c>
      <c r="J352" s="6">
        <v>0</v>
      </c>
      <c r="K352" s="6"/>
    </row>
    <row r="353" spans="1:11" ht="15.6" x14ac:dyDescent="0.3">
      <c r="A353" s="6" t="s">
        <v>104</v>
      </c>
      <c r="B353" s="6" t="s">
        <v>3034</v>
      </c>
      <c r="C353" s="6" t="s">
        <v>15</v>
      </c>
      <c r="D353" s="6" t="s">
        <v>3019</v>
      </c>
      <c r="E353" s="6" t="s">
        <v>2864</v>
      </c>
      <c r="F353" s="6" t="s">
        <v>165</v>
      </c>
      <c r="G353" s="6" t="s">
        <v>166</v>
      </c>
      <c r="H353" s="55">
        <v>1</v>
      </c>
      <c r="I353" s="6" t="s">
        <v>121</v>
      </c>
      <c r="J353" s="6">
        <v>0</v>
      </c>
      <c r="K353" s="6"/>
    </row>
    <row r="354" spans="1:11" ht="15.6" x14ac:dyDescent="0.3">
      <c r="A354" s="6" t="s">
        <v>104</v>
      </c>
      <c r="B354" s="6" t="s">
        <v>3034</v>
      </c>
      <c r="C354" s="6" t="s">
        <v>15</v>
      </c>
      <c r="D354" s="6" t="s">
        <v>3021</v>
      </c>
      <c r="E354" s="6" t="s">
        <v>3086</v>
      </c>
      <c r="F354" s="6" t="s">
        <v>746</v>
      </c>
      <c r="G354" s="6" t="s">
        <v>280</v>
      </c>
      <c r="H354" s="55">
        <v>1</v>
      </c>
      <c r="I354" s="6" t="s">
        <v>121</v>
      </c>
      <c r="J354" s="6">
        <v>0</v>
      </c>
      <c r="K354" s="6"/>
    </row>
    <row r="355" spans="1:11" ht="15.6" x14ac:dyDescent="0.3">
      <c r="A355" s="6" t="s">
        <v>104</v>
      </c>
      <c r="B355" s="6" t="s">
        <v>3034</v>
      </c>
      <c r="C355" s="6" t="s">
        <v>15</v>
      </c>
      <c r="D355" s="6" t="s">
        <v>3087</v>
      </c>
      <c r="E355" s="6" t="s">
        <v>3088</v>
      </c>
      <c r="F355" s="6" t="s">
        <v>750</v>
      </c>
      <c r="G355" s="6" t="s">
        <v>447</v>
      </c>
      <c r="H355" s="55">
        <v>1</v>
      </c>
      <c r="I355" s="6" t="s">
        <v>121</v>
      </c>
      <c r="J355" s="6">
        <v>0</v>
      </c>
      <c r="K355" s="6"/>
    </row>
    <row r="356" spans="1:11" ht="15.6" x14ac:dyDescent="0.3">
      <c r="A356" s="6" t="s">
        <v>104</v>
      </c>
      <c r="B356" s="6" t="s">
        <v>3034</v>
      </c>
      <c r="C356" s="6" t="s">
        <v>15</v>
      </c>
      <c r="D356" s="6" t="s">
        <v>3089</v>
      </c>
      <c r="E356" s="6" t="s">
        <v>3090</v>
      </c>
      <c r="F356" s="6" t="s">
        <v>749</v>
      </c>
      <c r="G356" s="6" t="s">
        <v>210</v>
      </c>
      <c r="H356" s="55">
        <v>1</v>
      </c>
      <c r="I356" s="6" t="s">
        <v>121</v>
      </c>
      <c r="J356" s="6">
        <v>0</v>
      </c>
      <c r="K356" s="6"/>
    </row>
    <row r="357" spans="1:11" ht="15.6" x14ac:dyDescent="0.3">
      <c r="A357" s="6" t="s">
        <v>104</v>
      </c>
      <c r="B357" s="6" t="s">
        <v>3034</v>
      </c>
      <c r="C357" s="6" t="s">
        <v>15</v>
      </c>
      <c r="D357" s="6" t="s">
        <v>2837</v>
      </c>
      <c r="E357" s="6" t="s">
        <v>3091</v>
      </c>
      <c r="F357" s="6" t="s">
        <v>747</v>
      </c>
      <c r="G357" s="6" t="s">
        <v>748</v>
      </c>
      <c r="H357" s="55">
        <v>1</v>
      </c>
      <c r="I357" s="6" t="s">
        <v>121</v>
      </c>
      <c r="J357" s="6">
        <v>0</v>
      </c>
      <c r="K357" s="6"/>
    </row>
    <row r="358" spans="1:11" ht="15.6" x14ac:dyDescent="0.3">
      <c r="A358" s="6" t="s">
        <v>104</v>
      </c>
      <c r="B358" s="6" t="s">
        <v>3034</v>
      </c>
      <c r="C358" s="6" t="s">
        <v>15</v>
      </c>
      <c r="D358" s="6" t="s">
        <v>2905</v>
      </c>
      <c r="E358" s="6" t="s">
        <v>3092</v>
      </c>
      <c r="F358" s="6" t="s">
        <v>729</v>
      </c>
      <c r="G358" s="6" t="s">
        <v>751</v>
      </c>
      <c r="H358" s="55">
        <v>1</v>
      </c>
      <c r="I358" s="6" t="s">
        <v>121</v>
      </c>
      <c r="J358" s="6">
        <v>0</v>
      </c>
      <c r="K358" s="6"/>
    </row>
    <row r="359" spans="1:11" ht="15.6" x14ac:dyDescent="0.3">
      <c r="A359" s="6" t="s">
        <v>104</v>
      </c>
      <c r="B359" s="6" t="s">
        <v>3034</v>
      </c>
      <c r="C359" s="6" t="s">
        <v>15</v>
      </c>
      <c r="D359" s="6" t="s">
        <v>2836</v>
      </c>
      <c r="E359" s="6" t="s">
        <v>3094</v>
      </c>
      <c r="F359" s="6" t="s">
        <v>740</v>
      </c>
      <c r="G359" s="6" t="s">
        <v>135</v>
      </c>
      <c r="H359" s="55">
        <v>1</v>
      </c>
      <c r="I359" s="6" t="s">
        <v>121</v>
      </c>
      <c r="J359" s="6">
        <v>0</v>
      </c>
      <c r="K359" s="6"/>
    </row>
    <row r="360" spans="1:11" ht="15.6" x14ac:dyDescent="0.3">
      <c r="A360" s="6" t="s">
        <v>104</v>
      </c>
      <c r="B360" s="6" t="s">
        <v>3034</v>
      </c>
      <c r="C360" s="6" t="s">
        <v>15</v>
      </c>
      <c r="D360" s="6" t="s">
        <v>2917</v>
      </c>
      <c r="E360" s="6" t="s">
        <v>752</v>
      </c>
      <c r="F360" s="6" t="s">
        <v>753</v>
      </c>
      <c r="G360" s="6" t="s">
        <v>754</v>
      </c>
      <c r="H360" s="55">
        <v>1</v>
      </c>
      <c r="I360" s="6" t="s">
        <v>121</v>
      </c>
      <c r="J360" s="6">
        <v>0</v>
      </c>
      <c r="K360" s="6"/>
    </row>
    <row r="361" spans="1:11" s="8" customFormat="1" ht="15.6" x14ac:dyDescent="0.3">
      <c r="A361" s="8" t="s">
        <v>2562</v>
      </c>
      <c r="B361" s="61"/>
      <c r="H361" s="29">
        <f>SUM(H348:H360)</f>
        <v>13</v>
      </c>
      <c r="J361" s="29">
        <f>SUM(J348:J360)</f>
        <v>0</v>
      </c>
      <c r="K361" s="62">
        <f>(J361/H361)</f>
        <v>0</v>
      </c>
    </row>
    <row r="362" spans="1:11" ht="15.6" x14ac:dyDescent="0.3">
      <c r="A362" s="6"/>
      <c r="B362" s="6"/>
      <c r="C362" s="6"/>
      <c r="D362" s="6"/>
      <c r="E362" s="6"/>
      <c r="F362" s="6"/>
      <c r="G362" s="6"/>
      <c r="H362" s="55"/>
      <c r="I362" s="6"/>
      <c r="J362" s="6"/>
      <c r="K362" s="6"/>
    </row>
    <row r="363" spans="1:11" ht="15.6" x14ac:dyDescent="0.3">
      <c r="A363" s="6" t="s">
        <v>104</v>
      </c>
      <c r="B363" s="6" t="s">
        <v>3034</v>
      </c>
      <c r="C363" s="6" t="s">
        <v>18</v>
      </c>
      <c r="D363" s="6" t="s">
        <v>2912</v>
      </c>
      <c r="E363" s="6" t="s">
        <v>762</v>
      </c>
      <c r="F363" s="6" t="s">
        <v>763</v>
      </c>
      <c r="G363" s="6" t="s">
        <v>764</v>
      </c>
      <c r="H363" s="55">
        <v>1</v>
      </c>
      <c r="I363" s="6" t="s">
        <v>121</v>
      </c>
      <c r="J363" s="6">
        <v>0</v>
      </c>
      <c r="K363" s="6"/>
    </row>
    <row r="364" spans="1:11" ht="15.6" x14ac:dyDescent="0.3">
      <c r="A364" s="6" t="s">
        <v>104</v>
      </c>
      <c r="B364" s="6" t="s">
        <v>3034</v>
      </c>
      <c r="C364" s="6" t="s">
        <v>18</v>
      </c>
      <c r="D364" s="6" t="s">
        <v>2856</v>
      </c>
      <c r="E364" s="6" t="s">
        <v>788</v>
      </c>
      <c r="F364" s="6" t="s">
        <v>426</v>
      </c>
      <c r="G364" s="6" t="s">
        <v>789</v>
      </c>
      <c r="H364" s="55">
        <v>1</v>
      </c>
      <c r="I364" s="6" t="s">
        <v>121</v>
      </c>
      <c r="J364" s="6">
        <v>0</v>
      </c>
      <c r="K364" s="6"/>
    </row>
    <row r="365" spans="1:11" ht="15.6" x14ac:dyDescent="0.3">
      <c r="A365" s="6" t="s">
        <v>104</v>
      </c>
      <c r="B365" s="6" t="s">
        <v>3034</v>
      </c>
      <c r="C365" s="6" t="s">
        <v>18</v>
      </c>
      <c r="D365" s="6" t="s">
        <v>2870</v>
      </c>
      <c r="E365" s="6" t="s">
        <v>3095</v>
      </c>
      <c r="F365" s="6" t="s">
        <v>775</v>
      </c>
      <c r="G365" s="6" t="s">
        <v>643</v>
      </c>
      <c r="H365" s="55">
        <v>1</v>
      </c>
      <c r="I365" s="6" t="s">
        <v>121</v>
      </c>
      <c r="J365" s="6">
        <v>0</v>
      </c>
      <c r="K365" s="6"/>
    </row>
    <row r="366" spans="1:11" ht="15.6" x14ac:dyDescent="0.3">
      <c r="A366" s="6" t="s">
        <v>104</v>
      </c>
      <c r="B366" s="6" t="s">
        <v>3034</v>
      </c>
      <c r="C366" s="6" t="s">
        <v>18</v>
      </c>
      <c r="D366" s="6" t="s">
        <v>2890</v>
      </c>
      <c r="E366" s="6" t="s">
        <v>3096</v>
      </c>
      <c r="F366" s="6" t="s">
        <v>773</v>
      </c>
      <c r="G366" s="6" t="s">
        <v>774</v>
      </c>
      <c r="H366" s="55">
        <v>1</v>
      </c>
      <c r="I366" s="6" t="s">
        <v>121</v>
      </c>
      <c r="J366" s="6">
        <v>0</v>
      </c>
      <c r="K366" s="6"/>
    </row>
    <row r="367" spans="1:11" ht="15.6" x14ac:dyDescent="0.3">
      <c r="A367" s="6" t="s">
        <v>104</v>
      </c>
      <c r="B367" s="6" t="s">
        <v>3034</v>
      </c>
      <c r="C367" s="6" t="s">
        <v>18</v>
      </c>
      <c r="D367" s="6" t="s">
        <v>3097</v>
      </c>
      <c r="E367" s="6" t="s">
        <v>3098</v>
      </c>
      <c r="F367" s="6" t="s">
        <v>771</v>
      </c>
      <c r="G367" s="6" t="s">
        <v>382</v>
      </c>
      <c r="H367" s="55">
        <v>1</v>
      </c>
      <c r="I367" s="6" t="s">
        <v>121</v>
      </c>
      <c r="J367" s="6">
        <v>0</v>
      </c>
      <c r="K367" s="6"/>
    </row>
    <row r="368" spans="1:11" ht="15.6" x14ac:dyDescent="0.3">
      <c r="A368" s="6" t="s">
        <v>104</v>
      </c>
      <c r="B368" s="6" t="s">
        <v>3034</v>
      </c>
      <c r="C368" s="6" t="s">
        <v>18</v>
      </c>
      <c r="D368" s="6" t="s">
        <v>3099</v>
      </c>
      <c r="E368" s="6" t="s">
        <v>3100</v>
      </c>
      <c r="F368" s="6" t="s">
        <v>768</v>
      </c>
      <c r="G368" s="6" t="s">
        <v>336</v>
      </c>
      <c r="H368" s="55">
        <v>1</v>
      </c>
      <c r="I368" s="6" t="s">
        <v>121</v>
      </c>
      <c r="J368" s="6">
        <v>0</v>
      </c>
      <c r="K368" s="6"/>
    </row>
    <row r="369" spans="1:11" ht="15.6" x14ac:dyDescent="0.3">
      <c r="A369" s="6" t="s">
        <v>104</v>
      </c>
      <c r="B369" s="6" t="s">
        <v>3034</v>
      </c>
      <c r="C369" s="6" t="s">
        <v>18</v>
      </c>
      <c r="D369" s="6" t="s">
        <v>3101</v>
      </c>
      <c r="E369" s="6" t="s">
        <v>3102</v>
      </c>
      <c r="F369" s="6" t="s">
        <v>777</v>
      </c>
      <c r="G369" s="6" t="s">
        <v>778</v>
      </c>
      <c r="H369" s="55">
        <v>1</v>
      </c>
      <c r="I369" s="6" t="s">
        <v>121</v>
      </c>
      <c r="J369" s="6">
        <v>0</v>
      </c>
      <c r="K369" s="6"/>
    </row>
    <row r="370" spans="1:11" ht="15.6" x14ac:dyDescent="0.3">
      <c r="A370" s="6" t="s">
        <v>104</v>
      </c>
      <c r="B370" s="6" t="s">
        <v>3034</v>
      </c>
      <c r="C370" s="6" t="s">
        <v>18</v>
      </c>
      <c r="D370" s="6" t="s">
        <v>3053</v>
      </c>
      <c r="E370" s="6" t="s">
        <v>3103</v>
      </c>
      <c r="F370" s="6" t="s">
        <v>761</v>
      </c>
      <c r="G370" s="6" t="s">
        <v>594</v>
      </c>
      <c r="H370" s="55">
        <v>1</v>
      </c>
      <c r="I370" s="6" t="s">
        <v>121</v>
      </c>
      <c r="J370" s="6">
        <v>0</v>
      </c>
      <c r="K370" s="6"/>
    </row>
    <row r="371" spans="1:11" ht="15.6" x14ac:dyDescent="0.3">
      <c r="A371" s="6" t="s">
        <v>104</v>
      </c>
      <c r="B371" s="6" t="s">
        <v>3034</v>
      </c>
      <c r="C371" s="6" t="s">
        <v>18</v>
      </c>
      <c r="D371" s="6" t="s">
        <v>2856</v>
      </c>
      <c r="E371" s="6" t="s">
        <v>2864</v>
      </c>
      <c r="F371" s="6" t="s">
        <v>165</v>
      </c>
      <c r="G371" s="6" t="s">
        <v>166</v>
      </c>
      <c r="H371" s="55">
        <v>1</v>
      </c>
      <c r="I371" s="6" t="s">
        <v>121</v>
      </c>
      <c r="J371" s="6">
        <v>0</v>
      </c>
      <c r="K371" s="6"/>
    </row>
    <row r="372" spans="1:11" ht="15.6" x14ac:dyDescent="0.3">
      <c r="A372" s="6" t="s">
        <v>104</v>
      </c>
      <c r="B372" s="6" t="s">
        <v>3034</v>
      </c>
      <c r="C372" s="6" t="s">
        <v>18</v>
      </c>
      <c r="D372" s="6" t="s">
        <v>3104</v>
      </c>
      <c r="E372" s="6" t="s">
        <v>3105</v>
      </c>
      <c r="F372" s="6" t="s">
        <v>776</v>
      </c>
      <c r="G372" s="6" t="s">
        <v>714</v>
      </c>
      <c r="H372" s="55">
        <v>1</v>
      </c>
      <c r="I372" s="6" t="s">
        <v>121</v>
      </c>
      <c r="J372" s="6">
        <v>0</v>
      </c>
      <c r="K372" s="6"/>
    </row>
    <row r="373" spans="1:11" ht="15.6" x14ac:dyDescent="0.3">
      <c r="A373" s="6" t="s">
        <v>104</v>
      </c>
      <c r="B373" s="6" t="s">
        <v>3034</v>
      </c>
      <c r="C373" s="6" t="s">
        <v>18</v>
      </c>
      <c r="D373" s="6" t="s">
        <v>2876</v>
      </c>
      <c r="E373" s="6" t="s">
        <v>3107</v>
      </c>
      <c r="F373" s="6" t="s">
        <v>790</v>
      </c>
      <c r="G373" s="6" t="s">
        <v>791</v>
      </c>
      <c r="H373" s="55">
        <v>1</v>
      </c>
      <c r="I373" s="6" t="s">
        <v>121</v>
      </c>
      <c r="J373" s="6">
        <v>0</v>
      </c>
      <c r="K373" s="6"/>
    </row>
    <row r="374" spans="1:11" ht="15.6" x14ac:dyDescent="0.3">
      <c r="A374" s="6" t="s">
        <v>104</v>
      </c>
      <c r="B374" s="6" t="s">
        <v>3034</v>
      </c>
      <c r="C374" s="6" t="s">
        <v>18</v>
      </c>
      <c r="D374" s="6" t="s">
        <v>2841</v>
      </c>
      <c r="E374" s="6" t="s">
        <v>3108</v>
      </c>
      <c r="F374" s="6" t="s">
        <v>426</v>
      </c>
      <c r="G374" s="6" t="s">
        <v>123</v>
      </c>
      <c r="H374" s="55">
        <v>1</v>
      </c>
      <c r="I374" s="6" t="s">
        <v>121</v>
      </c>
      <c r="J374" s="6">
        <v>0</v>
      </c>
      <c r="K374" s="6"/>
    </row>
    <row r="375" spans="1:11" ht="15.6" x14ac:dyDescent="0.3">
      <c r="A375" s="6" t="s">
        <v>104</v>
      </c>
      <c r="B375" s="6" t="s">
        <v>3034</v>
      </c>
      <c r="C375" s="6" t="s">
        <v>18</v>
      </c>
      <c r="D375" s="6" t="s">
        <v>2993</v>
      </c>
      <c r="E375" s="6" t="s">
        <v>3109</v>
      </c>
      <c r="F375" s="6" t="s">
        <v>766</v>
      </c>
      <c r="G375" s="6" t="s">
        <v>767</v>
      </c>
      <c r="H375" s="55">
        <v>1</v>
      </c>
      <c r="I375" s="6" t="s">
        <v>121</v>
      </c>
      <c r="J375" s="6">
        <v>0</v>
      </c>
      <c r="K375" s="6"/>
    </row>
    <row r="376" spans="1:11" ht="15.6" x14ac:dyDescent="0.3">
      <c r="A376" s="6" t="s">
        <v>104</v>
      </c>
      <c r="B376" s="6" t="s">
        <v>3034</v>
      </c>
      <c r="C376" s="6" t="s">
        <v>18</v>
      </c>
      <c r="D376" s="6" t="s">
        <v>3053</v>
      </c>
      <c r="E376" s="6" t="s">
        <v>3110</v>
      </c>
      <c r="F376" s="6" t="s">
        <v>761</v>
      </c>
      <c r="G376" s="6" t="s">
        <v>769</v>
      </c>
      <c r="H376" s="55">
        <v>1</v>
      </c>
      <c r="I376" s="6" t="s">
        <v>121</v>
      </c>
      <c r="J376" s="6">
        <v>0</v>
      </c>
      <c r="K376" s="6"/>
    </row>
    <row r="377" spans="1:11" ht="15.6" x14ac:dyDescent="0.3">
      <c r="A377" s="6" t="s">
        <v>104</v>
      </c>
      <c r="B377" s="6" t="s">
        <v>3034</v>
      </c>
      <c r="C377" s="6" t="s">
        <v>18</v>
      </c>
      <c r="D377" s="6" t="s">
        <v>2923</v>
      </c>
      <c r="E377" s="6" t="s">
        <v>3111</v>
      </c>
      <c r="F377" s="6" t="s">
        <v>315</v>
      </c>
      <c r="G377" s="6" t="s">
        <v>772</v>
      </c>
      <c r="H377" s="55">
        <v>1</v>
      </c>
      <c r="I377" s="6" t="s">
        <v>121</v>
      </c>
      <c r="J377" s="6">
        <v>0</v>
      </c>
      <c r="K377" s="6"/>
    </row>
    <row r="378" spans="1:11" ht="15.6" x14ac:dyDescent="0.3">
      <c r="A378" s="6" t="s">
        <v>104</v>
      </c>
      <c r="B378" s="6" t="s">
        <v>3034</v>
      </c>
      <c r="C378" s="6" t="s">
        <v>18</v>
      </c>
      <c r="D378" s="6" t="s">
        <v>2912</v>
      </c>
      <c r="E378" s="6" t="s">
        <v>755</v>
      </c>
      <c r="F378" s="6" t="s">
        <v>756</v>
      </c>
      <c r="G378" s="6" t="s">
        <v>757</v>
      </c>
      <c r="H378" s="55">
        <v>1</v>
      </c>
      <c r="I378" s="6" t="s">
        <v>121</v>
      </c>
      <c r="J378" s="6">
        <v>0</v>
      </c>
      <c r="K378" s="6"/>
    </row>
    <row r="379" spans="1:11" ht="15.6" x14ac:dyDescent="0.3">
      <c r="A379" s="6" t="s">
        <v>104</v>
      </c>
      <c r="B379" s="6" t="s">
        <v>3034</v>
      </c>
      <c r="C379" s="6" t="s">
        <v>18</v>
      </c>
      <c r="D379" s="6" t="s">
        <v>2962</v>
      </c>
      <c r="E379" s="6" t="s">
        <v>782</v>
      </c>
      <c r="F379" s="6" t="s">
        <v>783</v>
      </c>
      <c r="G379" s="6" t="s">
        <v>159</v>
      </c>
      <c r="H379" s="55">
        <v>1</v>
      </c>
      <c r="I379" s="6" t="s">
        <v>121</v>
      </c>
      <c r="J379" s="6">
        <v>0</v>
      </c>
      <c r="K379" s="6"/>
    </row>
    <row r="380" spans="1:11" ht="15.6" x14ac:dyDescent="0.3">
      <c r="A380" s="6" t="s">
        <v>104</v>
      </c>
      <c r="B380" s="6" t="s">
        <v>3034</v>
      </c>
      <c r="C380" s="6" t="s">
        <v>18</v>
      </c>
      <c r="D380" s="6" t="s">
        <v>2861</v>
      </c>
      <c r="E380" s="6" t="s">
        <v>784</v>
      </c>
      <c r="F380" s="6" t="s">
        <v>756</v>
      </c>
      <c r="G380" s="6" t="s">
        <v>785</v>
      </c>
      <c r="H380" s="55">
        <v>1</v>
      </c>
      <c r="I380" s="6" t="s">
        <v>121</v>
      </c>
      <c r="J380" s="6">
        <v>0</v>
      </c>
      <c r="K380" s="6"/>
    </row>
    <row r="381" spans="1:11" ht="15.6" x14ac:dyDescent="0.3">
      <c r="A381" s="6" t="s">
        <v>104</v>
      </c>
      <c r="B381" s="6" t="s">
        <v>3034</v>
      </c>
      <c r="C381" s="6" t="s">
        <v>18</v>
      </c>
      <c r="D381" s="6" t="s">
        <v>2852</v>
      </c>
      <c r="E381" s="6" t="s">
        <v>786</v>
      </c>
      <c r="F381" s="6" t="s">
        <v>161</v>
      </c>
      <c r="G381" s="6" t="s">
        <v>787</v>
      </c>
      <c r="H381" s="55">
        <v>1</v>
      </c>
      <c r="I381" s="6" t="s">
        <v>121</v>
      </c>
      <c r="J381" s="6">
        <v>0</v>
      </c>
      <c r="K381" s="6"/>
    </row>
    <row r="382" spans="1:11" ht="15.6" x14ac:dyDescent="0.3">
      <c r="A382" s="6" t="s">
        <v>104</v>
      </c>
      <c r="B382" s="6" t="s">
        <v>3034</v>
      </c>
      <c r="C382" s="6" t="s">
        <v>18</v>
      </c>
      <c r="D382" s="6" t="s">
        <v>2851</v>
      </c>
      <c r="E382" s="6" t="s">
        <v>779</v>
      </c>
      <c r="F382" s="6" t="s">
        <v>780</v>
      </c>
      <c r="G382" s="6" t="s">
        <v>781</v>
      </c>
      <c r="H382" s="55">
        <v>1</v>
      </c>
      <c r="I382" s="6" t="s">
        <v>121</v>
      </c>
      <c r="J382" s="6">
        <v>0</v>
      </c>
      <c r="K382" s="6"/>
    </row>
    <row r="383" spans="1:11" ht="15.6" x14ac:dyDescent="0.3">
      <c r="A383" s="6" t="s">
        <v>104</v>
      </c>
      <c r="B383" s="6" t="s">
        <v>3034</v>
      </c>
      <c r="C383" s="6" t="s">
        <v>18</v>
      </c>
      <c r="D383" s="6" t="s">
        <v>2962</v>
      </c>
      <c r="E383" s="6" t="s">
        <v>758</v>
      </c>
      <c r="F383" s="6" t="s">
        <v>759</v>
      </c>
      <c r="G383" s="6" t="s">
        <v>760</v>
      </c>
      <c r="H383" s="55">
        <v>1</v>
      </c>
      <c r="I383" s="6" t="s">
        <v>121</v>
      </c>
      <c r="J383" s="6">
        <v>0</v>
      </c>
      <c r="K383" s="6"/>
    </row>
    <row r="384" spans="1:11" s="8" customFormat="1" ht="15.6" x14ac:dyDescent="0.3">
      <c r="A384" s="8" t="s">
        <v>2562</v>
      </c>
      <c r="B384" s="61"/>
      <c r="H384" s="29">
        <f>SUM(H363:H383)</f>
        <v>21</v>
      </c>
      <c r="J384" s="29">
        <f>SUM(J363:J383)</f>
        <v>0</v>
      </c>
      <c r="K384" s="62">
        <f>(J384/H384)</f>
        <v>0</v>
      </c>
    </row>
    <row r="385" spans="1:11" s="8" customFormat="1" ht="15.6" x14ac:dyDescent="0.3">
      <c r="A385" s="8" t="s">
        <v>2563</v>
      </c>
      <c r="B385" s="61"/>
      <c r="H385" s="29">
        <f>SUM(H274+H312+H320+H346+H361+H384)</f>
        <v>107</v>
      </c>
      <c r="J385" s="29">
        <f>SUM(J274+J312+J320+J346+J361+J384)</f>
        <v>2</v>
      </c>
      <c r="K385" s="62">
        <f>(J385/H385)</f>
        <v>1.8691588785046728E-2</v>
      </c>
    </row>
    <row r="386" spans="1:11" s="41" customFormat="1" ht="15.6" x14ac:dyDescent="0.3">
      <c r="A386" s="41" t="s">
        <v>2564</v>
      </c>
      <c r="B386" s="63"/>
      <c r="H386" s="52">
        <f>SUM(H112+H188+H265+H385)</f>
        <v>321</v>
      </c>
      <c r="J386" s="52">
        <f>SUM(J112+J188+J265+J385)</f>
        <v>2</v>
      </c>
      <c r="K386" s="53">
        <f>(J386/H386)</f>
        <v>6.2305295950155761E-3</v>
      </c>
    </row>
    <row r="387" spans="1:11" ht="15.6" x14ac:dyDescent="0.3">
      <c r="A387" s="6"/>
      <c r="B387" s="6"/>
      <c r="C387" s="6"/>
      <c r="D387" s="6"/>
      <c r="E387" s="6"/>
      <c r="F387" s="6"/>
      <c r="G387" s="6"/>
      <c r="H387" s="55"/>
      <c r="I387" s="6"/>
      <c r="J387" s="6"/>
      <c r="K387" s="6"/>
    </row>
    <row r="388" spans="1:11" ht="15.6" x14ac:dyDescent="0.3">
      <c r="A388" s="6" t="s">
        <v>792</v>
      </c>
      <c r="B388" s="6" t="s">
        <v>3112</v>
      </c>
      <c r="C388" s="6" t="s">
        <v>23</v>
      </c>
      <c r="D388" s="6" t="s">
        <v>2856</v>
      </c>
      <c r="E388" s="6" t="s">
        <v>825</v>
      </c>
      <c r="F388" s="6" t="s">
        <v>826</v>
      </c>
      <c r="G388" s="6" t="s">
        <v>827</v>
      </c>
      <c r="H388" s="55">
        <v>1</v>
      </c>
      <c r="I388" s="6" t="s">
        <v>121</v>
      </c>
      <c r="J388" s="6">
        <v>0</v>
      </c>
      <c r="K388" s="6"/>
    </row>
    <row r="389" spans="1:11" ht="15.6" x14ac:dyDescent="0.3">
      <c r="A389" s="6" t="s">
        <v>792</v>
      </c>
      <c r="B389" s="6" t="s">
        <v>3112</v>
      </c>
      <c r="C389" s="6" t="s">
        <v>23</v>
      </c>
      <c r="D389" s="6" t="s">
        <v>2852</v>
      </c>
      <c r="E389" s="6" t="s">
        <v>816</v>
      </c>
      <c r="F389" s="6" t="s">
        <v>817</v>
      </c>
      <c r="G389" s="6" t="s">
        <v>174</v>
      </c>
      <c r="H389" s="55">
        <v>1</v>
      </c>
      <c r="I389" s="6" t="s">
        <v>121</v>
      </c>
      <c r="J389" s="6">
        <v>0</v>
      </c>
      <c r="K389" s="6"/>
    </row>
    <row r="390" spans="1:11" ht="15.6" x14ac:dyDescent="0.3">
      <c r="A390" s="6" t="s">
        <v>792</v>
      </c>
      <c r="B390" s="6" t="s">
        <v>3112</v>
      </c>
      <c r="C390" s="6" t="s">
        <v>23</v>
      </c>
      <c r="D390" s="6" t="s">
        <v>2856</v>
      </c>
      <c r="E390" s="6" t="s">
        <v>821</v>
      </c>
      <c r="F390" s="6" t="s">
        <v>822</v>
      </c>
      <c r="G390" s="6" t="s">
        <v>301</v>
      </c>
      <c r="H390" s="55">
        <v>1</v>
      </c>
      <c r="I390" s="6" t="s">
        <v>121</v>
      </c>
      <c r="J390" s="6">
        <v>0</v>
      </c>
      <c r="K390" s="6"/>
    </row>
    <row r="391" spans="1:11" ht="15.6" x14ac:dyDescent="0.3">
      <c r="A391" s="6" t="s">
        <v>792</v>
      </c>
      <c r="B391" s="6" t="s">
        <v>3112</v>
      </c>
      <c r="C391" s="6" t="s">
        <v>23</v>
      </c>
      <c r="D391" s="6" t="s">
        <v>2935</v>
      </c>
      <c r="E391" s="6" t="s">
        <v>3113</v>
      </c>
      <c r="F391" s="6" t="s">
        <v>823</v>
      </c>
      <c r="G391" s="6" t="s">
        <v>824</v>
      </c>
      <c r="H391" s="55">
        <v>1</v>
      </c>
      <c r="I391" s="6" t="s">
        <v>121</v>
      </c>
      <c r="J391" s="6">
        <v>0</v>
      </c>
      <c r="K391" s="6"/>
    </row>
    <row r="392" spans="1:11" ht="15.6" x14ac:dyDescent="0.3">
      <c r="A392" s="6" t="s">
        <v>792</v>
      </c>
      <c r="B392" s="6" t="s">
        <v>3112</v>
      </c>
      <c r="C392" s="6" t="s">
        <v>23</v>
      </c>
      <c r="D392" s="6" t="s">
        <v>3114</v>
      </c>
      <c r="E392" s="6" t="s">
        <v>3115</v>
      </c>
      <c r="F392" s="6" t="s">
        <v>818</v>
      </c>
      <c r="G392" s="6" t="s">
        <v>114</v>
      </c>
      <c r="H392" s="55">
        <v>1</v>
      </c>
      <c r="I392" s="6" t="s">
        <v>121</v>
      </c>
      <c r="J392" s="6">
        <v>0</v>
      </c>
      <c r="K392" s="6"/>
    </row>
    <row r="393" spans="1:11" ht="15.6" x14ac:dyDescent="0.3">
      <c r="A393" s="6" t="s">
        <v>792</v>
      </c>
      <c r="B393" s="6" t="s">
        <v>3112</v>
      </c>
      <c r="C393" s="6" t="s">
        <v>23</v>
      </c>
      <c r="D393" s="6" t="s">
        <v>3116</v>
      </c>
      <c r="E393" s="6" t="s">
        <v>3117</v>
      </c>
      <c r="F393" s="6" t="s">
        <v>828</v>
      </c>
      <c r="G393" s="6" t="s">
        <v>192</v>
      </c>
      <c r="H393" s="55">
        <v>1</v>
      </c>
      <c r="I393" s="6" t="s">
        <v>121</v>
      </c>
      <c r="J393" s="6">
        <v>0</v>
      </c>
      <c r="K393" s="6"/>
    </row>
    <row r="394" spans="1:11" ht="15.6" x14ac:dyDescent="0.3">
      <c r="A394" s="6" t="s">
        <v>792</v>
      </c>
      <c r="B394" s="6" t="s">
        <v>3112</v>
      </c>
      <c r="C394" s="6" t="s">
        <v>23</v>
      </c>
      <c r="D394" s="6" t="s">
        <v>3066</v>
      </c>
      <c r="E394" s="6" t="s">
        <v>3118</v>
      </c>
      <c r="F394" s="6" t="s">
        <v>829</v>
      </c>
      <c r="G394" s="6" t="s">
        <v>344</v>
      </c>
      <c r="H394" s="55">
        <v>1</v>
      </c>
      <c r="I394" s="6" t="s">
        <v>121</v>
      </c>
      <c r="J394" s="6">
        <v>0</v>
      </c>
      <c r="K394" s="6"/>
    </row>
    <row r="395" spans="1:11" ht="15.6" x14ac:dyDescent="0.3">
      <c r="A395" s="6" t="s">
        <v>792</v>
      </c>
      <c r="B395" s="6" t="s">
        <v>3112</v>
      </c>
      <c r="C395" s="6" t="s">
        <v>23</v>
      </c>
      <c r="D395" s="6" t="s">
        <v>2972</v>
      </c>
      <c r="E395" s="6" t="s">
        <v>3119</v>
      </c>
      <c r="F395" s="6" t="s">
        <v>819</v>
      </c>
      <c r="G395" s="6" t="s">
        <v>820</v>
      </c>
      <c r="H395" s="55">
        <v>1</v>
      </c>
      <c r="I395" s="6" t="s">
        <v>121</v>
      </c>
      <c r="J395" s="6">
        <v>0</v>
      </c>
      <c r="K395" s="6"/>
    </row>
    <row r="396" spans="1:11" s="8" customFormat="1" ht="15.6" x14ac:dyDescent="0.3">
      <c r="A396" s="8" t="s">
        <v>2562</v>
      </c>
      <c r="B396" s="61"/>
      <c r="H396" s="29">
        <f>SUM(H388:H395)</f>
        <v>8</v>
      </c>
      <c r="J396" s="29">
        <f>SUM(J388:J395)</f>
        <v>0</v>
      </c>
      <c r="K396" s="62">
        <f>(J396/H396)</f>
        <v>0</v>
      </c>
    </row>
    <row r="397" spans="1:11" ht="15.6" x14ac:dyDescent="0.3">
      <c r="A397" s="6"/>
      <c r="B397" s="6"/>
      <c r="C397" s="6"/>
      <c r="D397" s="6"/>
      <c r="E397" s="6"/>
      <c r="F397" s="6"/>
      <c r="G397" s="6"/>
      <c r="H397" s="55"/>
      <c r="I397" s="6"/>
      <c r="J397" s="6"/>
      <c r="K397" s="6"/>
    </row>
    <row r="398" spans="1:11" ht="15.6" x14ac:dyDescent="0.3">
      <c r="A398" s="6" t="s">
        <v>792</v>
      </c>
      <c r="B398" s="6" t="s">
        <v>3112</v>
      </c>
      <c r="C398" s="6" t="s">
        <v>22</v>
      </c>
      <c r="D398" s="6" t="s">
        <v>3120</v>
      </c>
      <c r="E398" s="6" t="s">
        <v>840</v>
      </c>
      <c r="F398" s="6" t="s">
        <v>841</v>
      </c>
      <c r="G398" s="6" t="s">
        <v>842</v>
      </c>
      <c r="H398" s="55">
        <v>1</v>
      </c>
      <c r="I398" s="6" t="s">
        <v>121</v>
      </c>
      <c r="J398" s="6">
        <v>0</v>
      </c>
      <c r="K398" s="6"/>
    </row>
    <row r="399" spans="1:11" ht="15.6" x14ac:dyDescent="0.3">
      <c r="A399" s="6" t="s">
        <v>792</v>
      </c>
      <c r="B399" s="6" t="s">
        <v>3112</v>
      </c>
      <c r="C399" s="6" t="s">
        <v>22</v>
      </c>
      <c r="D399" s="6" t="s">
        <v>2926</v>
      </c>
      <c r="E399" s="6" t="s">
        <v>849</v>
      </c>
      <c r="F399" s="6" t="s">
        <v>850</v>
      </c>
      <c r="G399" s="6" t="s">
        <v>851</v>
      </c>
      <c r="H399" s="55">
        <v>1</v>
      </c>
      <c r="I399" s="6" t="s">
        <v>121</v>
      </c>
      <c r="J399" s="6">
        <v>0</v>
      </c>
      <c r="K399" s="6"/>
    </row>
    <row r="400" spans="1:11" ht="15.6" x14ac:dyDescent="0.3">
      <c r="A400" s="6" t="s">
        <v>792</v>
      </c>
      <c r="B400" s="6" t="s">
        <v>3112</v>
      </c>
      <c r="C400" s="6" t="s">
        <v>22</v>
      </c>
      <c r="D400" s="6" t="s">
        <v>2876</v>
      </c>
      <c r="E400" s="6" t="s">
        <v>830</v>
      </c>
      <c r="F400" s="6" t="s">
        <v>266</v>
      </c>
      <c r="G400" s="6" t="s">
        <v>831</v>
      </c>
      <c r="H400" s="55">
        <v>1</v>
      </c>
      <c r="I400" s="6" t="s">
        <v>121</v>
      </c>
      <c r="J400" s="6">
        <v>0</v>
      </c>
      <c r="K400" s="6"/>
    </row>
    <row r="401" spans="1:11" ht="15.6" x14ac:dyDescent="0.3">
      <c r="A401" s="6" t="s">
        <v>792</v>
      </c>
      <c r="B401" s="6" t="s">
        <v>3112</v>
      </c>
      <c r="C401" s="6" t="s">
        <v>22</v>
      </c>
      <c r="D401" s="6" t="s">
        <v>3719</v>
      </c>
      <c r="E401" s="6" t="s">
        <v>3720</v>
      </c>
      <c r="F401" s="6" t="s">
        <v>835</v>
      </c>
      <c r="G401" s="6" t="s">
        <v>836</v>
      </c>
      <c r="H401" s="55">
        <v>1</v>
      </c>
      <c r="I401" s="6" t="s">
        <v>121</v>
      </c>
      <c r="J401" s="6">
        <v>0</v>
      </c>
      <c r="K401" s="6"/>
    </row>
    <row r="402" spans="1:11" ht="15.6" x14ac:dyDescent="0.3">
      <c r="A402" s="6" t="s">
        <v>792</v>
      </c>
      <c r="B402" s="6" t="s">
        <v>3112</v>
      </c>
      <c r="C402" s="6" t="s">
        <v>22</v>
      </c>
      <c r="D402" s="6" t="s">
        <v>3719</v>
      </c>
      <c r="E402" s="6" t="s">
        <v>3721</v>
      </c>
      <c r="F402" s="6" t="s">
        <v>837</v>
      </c>
      <c r="G402" s="6" t="s">
        <v>838</v>
      </c>
      <c r="H402" s="55">
        <v>1</v>
      </c>
      <c r="I402" s="6" t="s">
        <v>121</v>
      </c>
      <c r="J402" s="6">
        <v>0</v>
      </c>
      <c r="K402" s="6"/>
    </row>
    <row r="403" spans="1:11" ht="15.6" x14ac:dyDescent="0.3">
      <c r="A403" s="6" t="s">
        <v>792</v>
      </c>
      <c r="B403" s="6" t="s">
        <v>3112</v>
      </c>
      <c r="C403" s="6" t="s">
        <v>22</v>
      </c>
      <c r="D403" s="6" t="s">
        <v>3062</v>
      </c>
      <c r="E403" s="6" t="s">
        <v>3122</v>
      </c>
      <c r="F403" s="6" t="s">
        <v>860</v>
      </c>
      <c r="G403" s="6" t="s">
        <v>153</v>
      </c>
      <c r="H403" s="55">
        <v>1</v>
      </c>
      <c r="I403" s="6" t="s">
        <v>121</v>
      </c>
      <c r="J403" s="6">
        <v>0</v>
      </c>
      <c r="K403" s="6"/>
    </row>
    <row r="404" spans="1:11" ht="15.6" x14ac:dyDescent="0.3">
      <c r="A404" s="6" t="s">
        <v>792</v>
      </c>
      <c r="B404" s="6" t="s">
        <v>3112</v>
      </c>
      <c r="C404" s="6" t="s">
        <v>22</v>
      </c>
      <c r="D404" s="6" t="s">
        <v>2968</v>
      </c>
      <c r="E404" s="6" t="s">
        <v>3123</v>
      </c>
      <c r="F404" s="6" t="s">
        <v>858</v>
      </c>
      <c r="G404" s="6" t="s">
        <v>859</v>
      </c>
      <c r="H404" s="55">
        <v>1</v>
      </c>
      <c r="I404" s="6" t="s">
        <v>121</v>
      </c>
      <c r="J404" s="6">
        <v>0</v>
      </c>
      <c r="K404" s="6"/>
    </row>
    <row r="405" spans="1:11" ht="15.6" x14ac:dyDescent="0.3">
      <c r="A405" s="6" t="s">
        <v>792</v>
      </c>
      <c r="B405" s="6" t="s">
        <v>3112</v>
      </c>
      <c r="C405" s="6" t="s">
        <v>22</v>
      </c>
      <c r="D405" s="6" t="s">
        <v>3087</v>
      </c>
      <c r="E405" s="6" t="s">
        <v>3124</v>
      </c>
      <c r="F405" s="6" t="s">
        <v>845</v>
      </c>
      <c r="G405" s="6" t="s">
        <v>714</v>
      </c>
      <c r="H405" s="55">
        <v>1</v>
      </c>
      <c r="I405" s="6" t="s">
        <v>121</v>
      </c>
      <c r="J405" s="6">
        <v>0</v>
      </c>
      <c r="K405" s="6"/>
    </row>
    <row r="406" spans="1:11" ht="15.6" x14ac:dyDescent="0.3">
      <c r="A406" s="6" t="s">
        <v>792</v>
      </c>
      <c r="B406" s="6" t="s">
        <v>3112</v>
      </c>
      <c r="C406" s="6" t="s">
        <v>22</v>
      </c>
      <c r="D406" s="6" t="s">
        <v>2993</v>
      </c>
      <c r="E406" s="6" t="s">
        <v>3125</v>
      </c>
      <c r="F406" s="6" t="s">
        <v>839</v>
      </c>
      <c r="G406" s="6" t="s">
        <v>174</v>
      </c>
      <c r="H406" s="55">
        <v>1</v>
      </c>
      <c r="I406" s="6" t="s">
        <v>121</v>
      </c>
      <c r="J406" s="6">
        <v>0</v>
      </c>
      <c r="K406" s="6"/>
    </row>
    <row r="407" spans="1:11" ht="15.6" x14ac:dyDescent="0.3">
      <c r="A407" s="6" t="s">
        <v>792</v>
      </c>
      <c r="B407" s="6" t="s">
        <v>3112</v>
      </c>
      <c r="C407" s="6" t="s">
        <v>22</v>
      </c>
      <c r="D407" s="6" t="s">
        <v>3126</v>
      </c>
      <c r="E407" s="6" t="s">
        <v>3127</v>
      </c>
      <c r="F407" s="6" t="s">
        <v>843</v>
      </c>
      <c r="G407" s="6" t="s">
        <v>844</v>
      </c>
      <c r="H407" s="55">
        <v>1</v>
      </c>
      <c r="I407" s="6" t="s">
        <v>121</v>
      </c>
      <c r="J407" s="6">
        <v>0</v>
      </c>
      <c r="K407" s="6"/>
    </row>
    <row r="408" spans="1:11" ht="15.6" x14ac:dyDescent="0.3">
      <c r="A408" s="6" t="s">
        <v>792</v>
      </c>
      <c r="B408" s="6" t="s">
        <v>3112</v>
      </c>
      <c r="C408" s="6" t="s">
        <v>22</v>
      </c>
      <c r="D408" s="6" t="s">
        <v>3126</v>
      </c>
      <c r="E408" s="6" t="s">
        <v>3128</v>
      </c>
      <c r="F408" s="6" t="s">
        <v>832</v>
      </c>
      <c r="G408" s="6" t="s">
        <v>833</v>
      </c>
      <c r="H408" s="55">
        <v>1</v>
      </c>
      <c r="I408" s="6" t="s">
        <v>121</v>
      </c>
      <c r="J408" s="6">
        <v>0</v>
      </c>
      <c r="K408" s="6"/>
    </row>
    <row r="409" spans="1:11" ht="15.6" x14ac:dyDescent="0.3">
      <c r="A409" s="6" t="s">
        <v>792</v>
      </c>
      <c r="B409" s="6" t="s">
        <v>3112</v>
      </c>
      <c r="C409" s="6" t="s">
        <v>22</v>
      </c>
      <c r="D409" s="6" t="s">
        <v>3129</v>
      </c>
      <c r="E409" s="6" t="s">
        <v>3130</v>
      </c>
      <c r="F409" s="6" t="s">
        <v>834</v>
      </c>
      <c r="G409" s="6" t="s">
        <v>236</v>
      </c>
      <c r="H409" s="55">
        <v>1</v>
      </c>
      <c r="I409" s="6" t="s">
        <v>121</v>
      </c>
      <c r="J409" s="6">
        <v>0</v>
      </c>
      <c r="K409" s="6"/>
    </row>
    <row r="410" spans="1:11" ht="15.6" x14ac:dyDescent="0.3">
      <c r="A410" s="6" t="s">
        <v>792</v>
      </c>
      <c r="B410" s="6" t="s">
        <v>3112</v>
      </c>
      <c r="C410" s="6" t="s">
        <v>22</v>
      </c>
      <c r="D410" s="6" t="s">
        <v>3062</v>
      </c>
      <c r="E410" s="6" t="s">
        <v>3131</v>
      </c>
      <c r="F410" s="6" t="s">
        <v>861</v>
      </c>
      <c r="G410" s="6" t="s">
        <v>862</v>
      </c>
      <c r="H410" s="55">
        <v>1</v>
      </c>
      <c r="I410" s="6" t="s">
        <v>121</v>
      </c>
      <c r="J410" s="6">
        <v>0</v>
      </c>
      <c r="K410" s="6"/>
    </row>
    <row r="411" spans="1:11" ht="15.6" x14ac:dyDescent="0.3">
      <c r="A411" s="6" t="s">
        <v>792</v>
      </c>
      <c r="B411" s="6" t="s">
        <v>3112</v>
      </c>
      <c r="C411" s="6" t="s">
        <v>22</v>
      </c>
      <c r="D411" s="6" t="s">
        <v>3132</v>
      </c>
      <c r="E411" s="6" t="s">
        <v>3133</v>
      </c>
      <c r="F411" s="6" t="s">
        <v>847</v>
      </c>
      <c r="G411" s="6" t="s">
        <v>192</v>
      </c>
      <c r="H411" s="55">
        <v>1</v>
      </c>
      <c r="I411" s="6" t="s">
        <v>121</v>
      </c>
      <c r="J411" s="6">
        <v>0</v>
      </c>
      <c r="K411" s="6"/>
    </row>
    <row r="412" spans="1:11" ht="15.6" x14ac:dyDescent="0.3">
      <c r="A412" s="6" t="s">
        <v>792</v>
      </c>
      <c r="B412" s="6" t="s">
        <v>3112</v>
      </c>
      <c r="C412" s="6" t="s">
        <v>22</v>
      </c>
      <c r="D412" s="6" t="s">
        <v>3132</v>
      </c>
      <c r="E412" s="6" t="s">
        <v>3134</v>
      </c>
      <c r="F412" s="6" t="s">
        <v>863</v>
      </c>
      <c r="G412" s="6" t="s">
        <v>791</v>
      </c>
      <c r="H412" s="55">
        <v>1</v>
      </c>
      <c r="I412" s="6" t="s">
        <v>121</v>
      </c>
      <c r="J412" s="6">
        <v>0</v>
      </c>
      <c r="K412" s="6"/>
    </row>
    <row r="413" spans="1:11" ht="15.6" x14ac:dyDescent="0.3">
      <c r="A413" s="6" t="s">
        <v>792</v>
      </c>
      <c r="B413" s="6" t="s">
        <v>3112</v>
      </c>
      <c r="C413" s="6" t="s">
        <v>22</v>
      </c>
      <c r="D413" s="6" t="s">
        <v>2838</v>
      </c>
      <c r="E413" s="6" t="s">
        <v>3135</v>
      </c>
      <c r="F413" s="6" t="s">
        <v>800</v>
      </c>
      <c r="G413" s="6" t="s">
        <v>228</v>
      </c>
      <c r="H413" s="55">
        <v>1</v>
      </c>
      <c r="I413" s="6" t="s">
        <v>121</v>
      </c>
      <c r="J413" s="6">
        <v>0</v>
      </c>
      <c r="K413" s="6"/>
    </row>
    <row r="414" spans="1:11" ht="15.6" x14ac:dyDescent="0.3">
      <c r="A414" s="6" t="s">
        <v>792</v>
      </c>
      <c r="B414" s="6" t="s">
        <v>3112</v>
      </c>
      <c r="C414" s="6" t="s">
        <v>22</v>
      </c>
      <c r="D414" s="6" t="s">
        <v>2875</v>
      </c>
      <c r="E414" s="6" t="s">
        <v>852</v>
      </c>
      <c r="F414" s="6" t="s">
        <v>853</v>
      </c>
      <c r="G414" s="6" t="s">
        <v>854</v>
      </c>
      <c r="H414" s="55">
        <v>1</v>
      </c>
      <c r="I414" s="6" t="s">
        <v>121</v>
      </c>
      <c r="J414" s="6">
        <v>0</v>
      </c>
      <c r="K414" s="6"/>
    </row>
    <row r="415" spans="1:11" ht="15.6" x14ac:dyDescent="0.3">
      <c r="A415" s="6" t="s">
        <v>792</v>
      </c>
      <c r="B415" s="6" t="s">
        <v>3112</v>
      </c>
      <c r="C415" s="6" t="s">
        <v>22</v>
      </c>
      <c r="D415" s="6" t="s">
        <v>2917</v>
      </c>
      <c r="E415" s="6" t="s">
        <v>855</v>
      </c>
      <c r="F415" s="6" t="s">
        <v>856</v>
      </c>
      <c r="G415" s="6" t="s">
        <v>857</v>
      </c>
      <c r="H415" s="55">
        <v>1</v>
      </c>
      <c r="I415" s="6" t="s">
        <v>121</v>
      </c>
      <c r="J415" s="6">
        <v>0</v>
      </c>
      <c r="K415" s="6"/>
    </row>
    <row r="416" spans="1:11" s="8" customFormat="1" ht="15.6" x14ac:dyDescent="0.3">
      <c r="A416" s="8" t="s">
        <v>2562</v>
      </c>
      <c r="B416" s="61"/>
      <c r="H416" s="29">
        <f>SUM(H398:H415)</f>
        <v>18</v>
      </c>
      <c r="J416" s="29">
        <f>SUM(J398:J415)</f>
        <v>0</v>
      </c>
      <c r="K416" s="62">
        <f>(J416/H416)</f>
        <v>0</v>
      </c>
    </row>
    <row r="417" spans="1:11" ht="15.6" x14ac:dyDescent="0.3">
      <c r="A417" s="6"/>
      <c r="B417" s="6"/>
      <c r="C417" s="6"/>
      <c r="D417" s="6"/>
      <c r="E417" s="6"/>
      <c r="F417" s="6"/>
      <c r="G417" s="6"/>
      <c r="H417" s="55"/>
      <c r="I417" s="6"/>
      <c r="J417" s="6"/>
      <c r="K417" s="6"/>
    </row>
    <row r="418" spans="1:11" ht="15.6" x14ac:dyDescent="0.3">
      <c r="A418" s="6" t="s">
        <v>792</v>
      </c>
      <c r="B418" s="6" t="s">
        <v>3112</v>
      </c>
      <c r="C418" s="6" t="s">
        <v>39</v>
      </c>
      <c r="D418" s="6" t="s">
        <v>2836</v>
      </c>
      <c r="E418" s="6" t="s">
        <v>1291</v>
      </c>
      <c r="F418" s="6" t="s">
        <v>1292</v>
      </c>
      <c r="G418" s="6" t="s">
        <v>371</v>
      </c>
      <c r="H418" s="55">
        <v>1</v>
      </c>
      <c r="I418" s="6" t="s">
        <v>121</v>
      </c>
      <c r="J418" s="6">
        <v>0</v>
      </c>
      <c r="K418" s="6"/>
    </row>
    <row r="419" spans="1:11" ht="15.6" x14ac:dyDescent="0.3">
      <c r="A419" s="6" t="s">
        <v>792</v>
      </c>
      <c r="B419" s="6" t="s">
        <v>3112</v>
      </c>
      <c r="C419" s="6" t="s">
        <v>39</v>
      </c>
      <c r="D419" s="6" t="s">
        <v>2893</v>
      </c>
      <c r="E419" s="6" t="s">
        <v>3136</v>
      </c>
      <c r="F419" s="6" t="s">
        <v>3137</v>
      </c>
      <c r="G419" s="6" t="s">
        <v>3138</v>
      </c>
      <c r="H419" s="55">
        <v>1</v>
      </c>
      <c r="I419" s="6" t="s">
        <v>121</v>
      </c>
      <c r="J419" s="6">
        <v>0</v>
      </c>
      <c r="K419" s="6"/>
    </row>
    <row r="420" spans="1:11" ht="15.6" x14ac:dyDescent="0.3">
      <c r="A420" s="6" t="s">
        <v>792</v>
      </c>
      <c r="B420" s="6" t="s">
        <v>3112</v>
      </c>
      <c r="C420" s="6" t="s">
        <v>39</v>
      </c>
      <c r="D420" s="6" t="s">
        <v>2876</v>
      </c>
      <c r="E420" s="6" t="s">
        <v>1307</v>
      </c>
      <c r="F420" s="6" t="s">
        <v>1308</v>
      </c>
      <c r="G420" s="6" t="s">
        <v>269</v>
      </c>
      <c r="H420" s="55">
        <v>1</v>
      </c>
      <c r="I420" s="6" t="s">
        <v>121</v>
      </c>
      <c r="J420" s="6">
        <v>0</v>
      </c>
      <c r="K420" s="6"/>
    </row>
    <row r="421" spans="1:11" ht="15.6" x14ac:dyDescent="0.3">
      <c r="A421" s="6" t="s">
        <v>792</v>
      </c>
      <c r="B421" s="6" t="s">
        <v>3112</v>
      </c>
      <c r="C421" s="6" t="s">
        <v>39</v>
      </c>
      <c r="D421" s="6" t="s">
        <v>2856</v>
      </c>
      <c r="E421" s="6" t="s">
        <v>1305</v>
      </c>
      <c r="F421" s="6" t="s">
        <v>526</v>
      </c>
      <c r="G421" s="6" t="s">
        <v>1306</v>
      </c>
      <c r="H421" s="55">
        <v>1</v>
      </c>
      <c r="I421" s="6" t="s">
        <v>121</v>
      </c>
      <c r="J421" s="6">
        <v>0</v>
      </c>
      <c r="K421" s="6"/>
    </row>
    <row r="422" spans="1:11" ht="15.6" x14ac:dyDescent="0.3">
      <c r="A422" s="6" t="s">
        <v>792</v>
      </c>
      <c r="B422" s="6" t="s">
        <v>3112</v>
      </c>
      <c r="C422" s="6" t="s">
        <v>39</v>
      </c>
      <c r="D422" s="6" t="s">
        <v>3039</v>
      </c>
      <c r="E422" s="6" t="s">
        <v>3139</v>
      </c>
      <c r="F422" s="6" t="s">
        <v>1309</v>
      </c>
      <c r="G422" s="6" t="s">
        <v>1310</v>
      </c>
      <c r="H422" s="55">
        <v>1</v>
      </c>
      <c r="I422" s="6" t="s">
        <v>121</v>
      </c>
      <c r="J422" s="6">
        <v>0</v>
      </c>
      <c r="K422" s="6"/>
    </row>
    <row r="423" spans="1:11" ht="15.6" x14ac:dyDescent="0.3">
      <c r="A423" s="6" t="s">
        <v>792</v>
      </c>
      <c r="B423" s="6" t="s">
        <v>3112</v>
      </c>
      <c r="C423" s="6" t="s">
        <v>39</v>
      </c>
      <c r="D423" s="6" t="s">
        <v>3140</v>
      </c>
      <c r="E423" s="6" t="s">
        <v>3142</v>
      </c>
      <c r="F423" s="6" t="s">
        <v>729</v>
      </c>
      <c r="G423" s="6" t="s">
        <v>1314</v>
      </c>
      <c r="H423" s="55">
        <v>1</v>
      </c>
      <c r="I423" s="6" t="s">
        <v>121</v>
      </c>
      <c r="J423" s="6">
        <v>0</v>
      </c>
      <c r="K423" s="6"/>
    </row>
    <row r="424" spans="1:11" ht="15.6" x14ac:dyDescent="0.3">
      <c r="A424" s="6" t="s">
        <v>792</v>
      </c>
      <c r="B424" s="6" t="s">
        <v>3112</v>
      </c>
      <c r="C424" s="6" t="s">
        <v>39</v>
      </c>
      <c r="D424" s="6" t="s">
        <v>2861</v>
      </c>
      <c r="E424" s="6" t="s">
        <v>3143</v>
      </c>
      <c r="F424" s="6" t="s">
        <v>1317</v>
      </c>
      <c r="G424" s="6" t="s">
        <v>1318</v>
      </c>
      <c r="H424" s="55">
        <v>1</v>
      </c>
      <c r="I424" s="6" t="s">
        <v>121</v>
      </c>
      <c r="J424" s="6">
        <v>0</v>
      </c>
      <c r="K424" s="6"/>
    </row>
    <row r="425" spans="1:11" ht="15.6" x14ac:dyDescent="0.3">
      <c r="A425" s="6" t="s">
        <v>792</v>
      </c>
      <c r="B425" s="6" t="s">
        <v>3112</v>
      </c>
      <c r="C425" s="6" t="s">
        <v>39</v>
      </c>
      <c r="D425" s="6" t="s">
        <v>2838</v>
      </c>
      <c r="E425" s="6" t="s">
        <v>3144</v>
      </c>
      <c r="F425" s="6" t="s">
        <v>1313</v>
      </c>
      <c r="G425" s="6" t="s">
        <v>1079</v>
      </c>
      <c r="H425" s="55">
        <v>1</v>
      </c>
      <c r="I425" s="6" t="s">
        <v>121</v>
      </c>
      <c r="J425" s="6">
        <v>0</v>
      </c>
      <c r="K425" s="6"/>
    </row>
    <row r="426" spans="1:11" ht="15.6" x14ac:dyDescent="0.3">
      <c r="A426" s="6" t="s">
        <v>792</v>
      </c>
      <c r="B426" s="6" t="s">
        <v>3112</v>
      </c>
      <c r="C426" s="6" t="s">
        <v>39</v>
      </c>
      <c r="D426" s="6" t="s">
        <v>2876</v>
      </c>
      <c r="E426" s="6" t="s">
        <v>3145</v>
      </c>
      <c r="F426" s="6" t="s">
        <v>1301</v>
      </c>
      <c r="G426" s="6" t="s">
        <v>1302</v>
      </c>
      <c r="H426" s="55">
        <v>1</v>
      </c>
      <c r="I426" s="6" t="s">
        <v>121</v>
      </c>
      <c r="J426" s="6">
        <v>0</v>
      </c>
      <c r="K426" s="6"/>
    </row>
    <row r="427" spans="1:11" ht="15.6" x14ac:dyDescent="0.3">
      <c r="A427" s="6" t="s">
        <v>792</v>
      </c>
      <c r="B427" s="6" t="s">
        <v>3112</v>
      </c>
      <c r="C427" s="6" t="s">
        <v>39</v>
      </c>
      <c r="D427" s="6" t="s">
        <v>3146</v>
      </c>
      <c r="E427" s="6" t="s">
        <v>3147</v>
      </c>
      <c r="F427" s="6" t="s">
        <v>1319</v>
      </c>
      <c r="G427" s="6" t="s">
        <v>382</v>
      </c>
      <c r="H427" s="55">
        <v>1</v>
      </c>
      <c r="I427" s="6" t="s">
        <v>121</v>
      </c>
      <c r="J427" s="6">
        <v>0</v>
      </c>
      <c r="K427" s="6"/>
    </row>
    <row r="428" spans="1:11" ht="15.6" x14ac:dyDescent="0.3">
      <c r="A428" s="6" t="s">
        <v>792</v>
      </c>
      <c r="B428" s="6" t="s">
        <v>3112</v>
      </c>
      <c r="C428" s="6" t="s">
        <v>39</v>
      </c>
      <c r="D428" s="6" t="s">
        <v>3148</v>
      </c>
      <c r="E428" s="6" t="s">
        <v>3149</v>
      </c>
      <c r="F428" s="6" t="s">
        <v>864</v>
      </c>
      <c r="G428" s="6" t="s">
        <v>1300</v>
      </c>
      <c r="H428" s="55">
        <v>1</v>
      </c>
      <c r="I428" s="6" t="s">
        <v>121</v>
      </c>
      <c r="J428" s="6">
        <v>0</v>
      </c>
      <c r="K428" s="6"/>
    </row>
    <row r="429" spans="1:11" ht="15.6" x14ac:dyDescent="0.3">
      <c r="A429" s="6" t="s">
        <v>792</v>
      </c>
      <c r="B429" s="6" t="s">
        <v>3112</v>
      </c>
      <c r="C429" s="6" t="s">
        <v>39</v>
      </c>
      <c r="D429" s="6" t="s">
        <v>2852</v>
      </c>
      <c r="E429" s="6" t="s">
        <v>1315</v>
      </c>
      <c r="F429" s="6" t="s">
        <v>1316</v>
      </c>
      <c r="G429" s="6" t="s">
        <v>397</v>
      </c>
      <c r="H429" s="55">
        <v>1</v>
      </c>
      <c r="I429" s="6" t="s">
        <v>121</v>
      </c>
      <c r="J429" s="6">
        <v>0</v>
      </c>
      <c r="K429" s="6"/>
    </row>
    <row r="430" spans="1:11" ht="15.6" x14ac:dyDescent="0.3">
      <c r="A430" s="6" t="s">
        <v>792</v>
      </c>
      <c r="B430" s="6" t="s">
        <v>3112</v>
      </c>
      <c r="C430" s="6" t="s">
        <v>39</v>
      </c>
      <c r="D430" s="6" t="s">
        <v>2837</v>
      </c>
      <c r="E430" s="6" t="s">
        <v>1293</v>
      </c>
      <c r="F430" s="6" t="s">
        <v>1294</v>
      </c>
      <c r="G430" s="6" t="s">
        <v>1295</v>
      </c>
      <c r="H430" s="55">
        <v>1</v>
      </c>
      <c r="I430" s="6" t="s">
        <v>121</v>
      </c>
      <c r="J430" s="6">
        <v>0</v>
      </c>
      <c r="K430" s="6"/>
    </row>
    <row r="431" spans="1:11" ht="15.6" x14ac:dyDescent="0.3">
      <c r="A431" s="6" t="s">
        <v>792</v>
      </c>
      <c r="B431" s="6" t="s">
        <v>3112</v>
      </c>
      <c r="C431" s="6" t="s">
        <v>39</v>
      </c>
      <c r="D431" s="6" t="s">
        <v>2836</v>
      </c>
      <c r="E431" s="6" t="s">
        <v>1303</v>
      </c>
      <c r="F431" s="6" t="s">
        <v>1304</v>
      </c>
      <c r="G431" s="6" t="s">
        <v>977</v>
      </c>
      <c r="H431" s="55">
        <v>1</v>
      </c>
      <c r="I431" s="6" t="s">
        <v>121</v>
      </c>
      <c r="J431" s="6">
        <v>0</v>
      </c>
      <c r="K431" s="6"/>
    </row>
    <row r="432" spans="1:11" ht="15.6" x14ac:dyDescent="0.3">
      <c r="A432" s="6" t="s">
        <v>792</v>
      </c>
      <c r="B432" s="6" t="s">
        <v>3112</v>
      </c>
      <c r="C432" s="6" t="s">
        <v>39</v>
      </c>
      <c r="D432" s="6" t="s">
        <v>2837</v>
      </c>
      <c r="E432" s="6" t="s">
        <v>1297</v>
      </c>
      <c r="F432" s="6" t="s">
        <v>1298</v>
      </c>
      <c r="G432" s="6" t="s">
        <v>1299</v>
      </c>
      <c r="H432" s="55">
        <v>1</v>
      </c>
      <c r="I432" s="6" t="s">
        <v>121</v>
      </c>
      <c r="J432" s="6">
        <v>0</v>
      </c>
      <c r="K432" s="6"/>
    </row>
    <row r="433" spans="1:11" ht="15.6" x14ac:dyDescent="0.3">
      <c r="A433" s="6" t="s">
        <v>792</v>
      </c>
      <c r="B433" s="6" t="s">
        <v>3112</v>
      </c>
      <c r="C433" s="6" t="s">
        <v>39</v>
      </c>
      <c r="D433" s="6" t="s">
        <v>2861</v>
      </c>
      <c r="E433" s="6" t="s">
        <v>1311</v>
      </c>
      <c r="F433" s="6" t="s">
        <v>1312</v>
      </c>
      <c r="G433" s="6" t="s">
        <v>605</v>
      </c>
      <c r="H433" s="55">
        <v>1</v>
      </c>
      <c r="I433" s="6" t="s">
        <v>121</v>
      </c>
      <c r="J433" s="6">
        <v>0</v>
      </c>
      <c r="K433" s="6"/>
    </row>
    <row r="434" spans="1:11" s="8" customFormat="1" ht="15.6" x14ac:dyDescent="0.3">
      <c r="A434" s="8" t="s">
        <v>2562</v>
      </c>
      <c r="B434" s="61"/>
      <c r="H434" s="29">
        <f>SUM(H418:H433)</f>
        <v>16</v>
      </c>
      <c r="J434" s="29">
        <f>SUM(J418:J433)</f>
        <v>0</v>
      </c>
      <c r="K434" s="62">
        <f>(J434/H434)</f>
        <v>0</v>
      </c>
    </row>
    <row r="435" spans="1:11" ht="15.6" x14ac:dyDescent="0.3">
      <c r="A435" s="6"/>
      <c r="B435" s="6"/>
      <c r="C435" s="6"/>
      <c r="D435" s="6"/>
      <c r="E435" s="6"/>
      <c r="F435" s="6"/>
      <c r="G435" s="6"/>
      <c r="H435" s="55"/>
      <c r="I435" s="6"/>
      <c r="J435" s="6"/>
      <c r="K435" s="6"/>
    </row>
    <row r="436" spans="1:11" ht="15.6" x14ac:dyDescent="0.3">
      <c r="A436" s="6" t="s">
        <v>792</v>
      </c>
      <c r="B436" s="6" t="s">
        <v>3112</v>
      </c>
      <c r="C436" s="6" t="s">
        <v>24</v>
      </c>
      <c r="D436" s="6" t="s">
        <v>2856</v>
      </c>
      <c r="E436" s="6" t="s">
        <v>867</v>
      </c>
      <c r="F436" s="6" t="s">
        <v>868</v>
      </c>
      <c r="G436" s="6" t="s">
        <v>869</v>
      </c>
      <c r="H436" s="55">
        <v>1</v>
      </c>
      <c r="I436" s="6" t="s">
        <v>121</v>
      </c>
      <c r="J436" s="6">
        <v>0</v>
      </c>
      <c r="K436" s="6"/>
    </row>
    <row r="437" spans="1:11" ht="15.6" x14ac:dyDescent="0.3">
      <c r="A437" s="6" t="s">
        <v>792</v>
      </c>
      <c r="B437" s="6" t="s">
        <v>3112</v>
      </c>
      <c r="C437" s="6" t="s">
        <v>24</v>
      </c>
      <c r="D437" s="6" t="s">
        <v>2892</v>
      </c>
      <c r="E437" s="6" t="s">
        <v>884</v>
      </c>
      <c r="F437" s="6" t="s">
        <v>885</v>
      </c>
      <c r="G437" s="6" t="s">
        <v>886</v>
      </c>
      <c r="H437" s="55">
        <v>1</v>
      </c>
      <c r="I437" s="6" t="s">
        <v>121</v>
      </c>
      <c r="J437" s="6">
        <v>0</v>
      </c>
      <c r="K437" s="6"/>
    </row>
    <row r="438" spans="1:11" ht="15.6" x14ac:dyDescent="0.3">
      <c r="A438" s="6" t="s">
        <v>792</v>
      </c>
      <c r="B438" s="6" t="s">
        <v>3112</v>
      </c>
      <c r="C438" s="6" t="s">
        <v>24</v>
      </c>
      <c r="D438" s="6" t="s">
        <v>3150</v>
      </c>
      <c r="E438" s="6" t="s">
        <v>3152</v>
      </c>
      <c r="F438" s="6" t="s">
        <v>881</v>
      </c>
      <c r="G438" s="6" t="s">
        <v>882</v>
      </c>
      <c r="H438" s="55">
        <v>1</v>
      </c>
      <c r="I438" s="6" t="s">
        <v>121</v>
      </c>
      <c r="J438" s="6">
        <v>0</v>
      </c>
      <c r="K438" s="6"/>
    </row>
    <row r="439" spans="1:11" ht="15.6" x14ac:dyDescent="0.3">
      <c r="A439" s="6" t="s">
        <v>792</v>
      </c>
      <c r="B439" s="6" t="s">
        <v>3112</v>
      </c>
      <c r="C439" s="6" t="s">
        <v>24</v>
      </c>
      <c r="D439" s="6" t="s">
        <v>3140</v>
      </c>
      <c r="E439" s="6" t="s">
        <v>3154</v>
      </c>
      <c r="F439" s="6" t="s">
        <v>879</v>
      </c>
      <c r="G439" s="6" t="s">
        <v>880</v>
      </c>
      <c r="H439" s="55">
        <v>1</v>
      </c>
      <c r="I439" s="6" t="s">
        <v>121</v>
      </c>
      <c r="J439" s="6">
        <v>0</v>
      </c>
      <c r="K439" s="6"/>
    </row>
    <row r="440" spans="1:11" ht="15.6" x14ac:dyDescent="0.3">
      <c r="A440" s="6" t="s">
        <v>792</v>
      </c>
      <c r="B440" s="6" t="s">
        <v>3112</v>
      </c>
      <c r="C440" s="6" t="s">
        <v>24</v>
      </c>
      <c r="D440" s="6" t="s">
        <v>2841</v>
      </c>
      <c r="E440" s="6" t="s">
        <v>3155</v>
      </c>
      <c r="F440" s="6" t="s">
        <v>130</v>
      </c>
      <c r="G440" s="6" t="s">
        <v>883</v>
      </c>
      <c r="H440" s="55">
        <v>1</v>
      </c>
      <c r="I440" s="6" t="s">
        <v>121</v>
      </c>
      <c r="J440" s="6">
        <v>0</v>
      </c>
      <c r="K440" s="6"/>
    </row>
    <row r="441" spans="1:11" ht="15.6" x14ac:dyDescent="0.3">
      <c r="A441" s="6" t="s">
        <v>792</v>
      </c>
      <c r="B441" s="6" t="s">
        <v>3112</v>
      </c>
      <c r="C441" s="6" t="s">
        <v>24</v>
      </c>
      <c r="D441" s="6" t="s">
        <v>2841</v>
      </c>
      <c r="E441" s="6" t="s">
        <v>3156</v>
      </c>
      <c r="F441" s="6" t="s">
        <v>800</v>
      </c>
      <c r="G441" s="6" t="s">
        <v>135</v>
      </c>
      <c r="H441" s="55">
        <v>1</v>
      </c>
      <c r="I441" s="6" t="s">
        <v>121</v>
      </c>
      <c r="J441" s="6">
        <v>0</v>
      </c>
      <c r="K441" s="6"/>
    </row>
    <row r="442" spans="1:11" ht="15.6" x14ac:dyDescent="0.3">
      <c r="A442" s="6" t="s">
        <v>792</v>
      </c>
      <c r="B442" s="6" t="s">
        <v>3112</v>
      </c>
      <c r="C442" s="6" t="s">
        <v>24</v>
      </c>
      <c r="D442" s="6" t="s">
        <v>2841</v>
      </c>
      <c r="E442" s="6" t="s">
        <v>3157</v>
      </c>
      <c r="F442" s="6" t="s">
        <v>866</v>
      </c>
      <c r="G442" s="6" t="s">
        <v>815</v>
      </c>
      <c r="H442" s="55">
        <v>1</v>
      </c>
      <c r="I442" s="6" t="s">
        <v>121</v>
      </c>
      <c r="J442" s="6">
        <v>0</v>
      </c>
      <c r="K442" s="6"/>
    </row>
    <row r="443" spans="1:11" ht="15.6" x14ac:dyDescent="0.3">
      <c r="A443" s="6" t="s">
        <v>792</v>
      </c>
      <c r="B443" s="6" t="s">
        <v>3112</v>
      </c>
      <c r="C443" s="6" t="s">
        <v>24</v>
      </c>
      <c r="D443" s="6" t="s">
        <v>2841</v>
      </c>
      <c r="E443" s="6" t="s">
        <v>3158</v>
      </c>
      <c r="F443" s="6" t="s">
        <v>864</v>
      </c>
      <c r="G443" s="6" t="s">
        <v>865</v>
      </c>
      <c r="H443" s="55">
        <v>1</v>
      </c>
      <c r="I443" s="6" t="s">
        <v>121</v>
      </c>
      <c r="J443" s="6">
        <v>0</v>
      </c>
      <c r="K443" s="6"/>
    </row>
    <row r="444" spans="1:11" ht="15.6" x14ac:dyDescent="0.3">
      <c r="A444" s="6" t="s">
        <v>792</v>
      </c>
      <c r="B444" s="6" t="s">
        <v>3112</v>
      </c>
      <c r="C444" s="6" t="s">
        <v>24</v>
      </c>
      <c r="D444" s="6" t="s">
        <v>2841</v>
      </c>
      <c r="E444" s="6" t="s">
        <v>3159</v>
      </c>
      <c r="F444" s="6" t="s">
        <v>596</v>
      </c>
      <c r="G444" s="6" t="s">
        <v>876</v>
      </c>
      <c r="H444" s="55">
        <v>1</v>
      </c>
      <c r="I444" s="6" t="s">
        <v>121</v>
      </c>
      <c r="J444" s="6">
        <v>0</v>
      </c>
      <c r="K444" s="6"/>
    </row>
    <row r="445" spans="1:11" ht="15.6" x14ac:dyDescent="0.3">
      <c r="A445" s="6" t="s">
        <v>792</v>
      </c>
      <c r="B445" s="6" t="s">
        <v>3112</v>
      </c>
      <c r="C445" s="6" t="s">
        <v>24</v>
      </c>
      <c r="D445" s="6" t="s">
        <v>2942</v>
      </c>
      <c r="E445" s="6" t="s">
        <v>3161</v>
      </c>
      <c r="F445" s="6" t="s">
        <v>877</v>
      </c>
      <c r="G445" s="6" t="s">
        <v>878</v>
      </c>
      <c r="H445" s="55">
        <v>1</v>
      </c>
      <c r="I445" s="6" t="s">
        <v>121</v>
      </c>
      <c r="J445" s="6">
        <v>0</v>
      </c>
      <c r="K445" s="6"/>
    </row>
    <row r="446" spans="1:11" ht="15.6" x14ac:dyDescent="0.3">
      <c r="A446" s="6" t="s">
        <v>792</v>
      </c>
      <c r="B446" s="6" t="s">
        <v>3112</v>
      </c>
      <c r="C446" s="6" t="s">
        <v>24</v>
      </c>
      <c r="D446" s="6" t="s">
        <v>2882</v>
      </c>
      <c r="E446" s="6" t="s">
        <v>3162</v>
      </c>
      <c r="F446" s="6" t="s">
        <v>130</v>
      </c>
      <c r="G446" s="6" t="s">
        <v>340</v>
      </c>
      <c r="H446" s="55">
        <v>1</v>
      </c>
      <c r="I446" s="6" t="s">
        <v>121</v>
      </c>
      <c r="J446" s="6">
        <v>0</v>
      </c>
      <c r="K446" s="6"/>
    </row>
    <row r="447" spans="1:11" ht="15.6" x14ac:dyDescent="0.3">
      <c r="A447" s="6" t="s">
        <v>792</v>
      </c>
      <c r="B447" s="6" t="s">
        <v>3112</v>
      </c>
      <c r="C447" s="6" t="s">
        <v>24</v>
      </c>
      <c r="D447" s="6" t="s">
        <v>2856</v>
      </c>
      <c r="E447" s="6" t="s">
        <v>870</v>
      </c>
      <c r="F447" s="6" t="s">
        <v>871</v>
      </c>
      <c r="G447" s="6" t="s">
        <v>449</v>
      </c>
      <c r="H447" s="55">
        <v>1</v>
      </c>
      <c r="I447" s="6" t="s">
        <v>121</v>
      </c>
      <c r="J447" s="6">
        <v>0</v>
      </c>
      <c r="K447" s="6"/>
    </row>
    <row r="448" spans="1:11" ht="15.6" x14ac:dyDescent="0.3">
      <c r="A448" s="6" t="s">
        <v>792</v>
      </c>
      <c r="B448" s="6" t="s">
        <v>3112</v>
      </c>
      <c r="C448" s="6" t="s">
        <v>24</v>
      </c>
      <c r="D448" s="6" t="s">
        <v>2836</v>
      </c>
      <c r="E448" s="6" t="s">
        <v>873</v>
      </c>
      <c r="F448" s="6" t="s">
        <v>874</v>
      </c>
      <c r="G448" s="6" t="s">
        <v>875</v>
      </c>
      <c r="H448" s="55">
        <v>1</v>
      </c>
      <c r="I448" s="6" t="s">
        <v>121</v>
      </c>
      <c r="J448" s="6">
        <v>0</v>
      </c>
      <c r="K448" s="6"/>
    </row>
    <row r="449" spans="1:11" s="8" customFormat="1" ht="15.6" x14ac:dyDescent="0.3">
      <c r="A449" s="8" t="s">
        <v>2562</v>
      </c>
      <c r="B449" s="61"/>
      <c r="H449" s="29">
        <f>SUM(H436:H448)</f>
        <v>13</v>
      </c>
      <c r="J449" s="29">
        <f>SUM(J436:J448)</f>
        <v>0</v>
      </c>
      <c r="K449" s="62">
        <f>(J449/H449)</f>
        <v>0</v>
      </c>
    </row>
    <row r="450" spans="1:11" ht="15.6" x14ac:dyDescent="0.3">
      <c r="A450" s="6"/>
      <c r="B450" s="6"/>
      <c r="C450" s="6"/>
      <c r="D450" s="6"/>
      <c r="E450" s="6"/>
      <c r="F450" s="6"/>
      <c r="G450" s="6"/>
      <c r="H450" s="55"/>
      <c r="I450" s="6"/>
      <c r="J450" s="6"/>
      <c r="K450" s="6"/>
    </row>
    <row r="451" spans="1:11" ht="15.6" x14ac:dyDescent="0.3">
      <c r="A451" s="6" t="s">
        <v>792</v>
      </c>
      <c r="B451" s="6" t="s">
        <v>3112</v>
      </c>
      <c r="C451" s="6" t="s">
        <v>1284</v>
      </c>
      <c r="D451" s="6" t="s">
        <v>3066</v>
      </c>
      <c r="E451" s="6" t="s">
        <v>3163</v>
      </c>
      <c r="F451" s="6" t="s">
        <v>813</v>
      </c>
      <c r="G451" s="6" t="s">
        <v>814</v>
      </c>
      <c r="H451" s="55">
        <v>1</v>
      </c>
      <c r="I451" s="6" t="s">
        <v>121</v>
      </c>
      <c r="J451" s="6">
        <v>0</v>
      </c>
      <c r="K451" s="6"/>
    </row>
    <row r="452" spans="1:11" ht="15.6" x14ac:dyDescent="0.3">
      <c r="A452" s="6" t="s">
        <v>792</v>
      </c>
      <c r="B452" s="6" t="s">
        <v>3112</v>
      </c>
      <c r="C452" s="6" t="s">
        <v>1284</v>
      </c>
      <c r="D452" s="6" t="s">
        <v>3164</v>
      </c>
      <c r="E452" s="6" t="s">
        <v>3165</v>
      </c>
      <c r="F452" s="6" t="s">
        <v>804</v>
      </c>
      <c r="G452" s="6" t="s">
        <v>196</v>
      </c>
      <c r="H452" s="55">
        <v>1</v>
      </c>
      <c r="I452" s="6" t="s">
        <v>121</v>
      </c>
      <c r="J452" s="6">
        <v>0</v>
      </c>
      <c r="K452" s="6"/>
    </row>
    <row r="453" spans="1:11" ht="15.6" x14ac:dyDescent="0.3">
      <c r="A453" s="6" t="s">
        <v>792</v>
      </c>
      <c r="B453" s="6" t="s">
        <v>3112</v>
      </c>
      <c r="C453" s="6" t="s">
        <v>1284</v>
      </c>
      <c r="D453" s="6" t="s">
        <v>2892</v>
      </c>
      <c r="E453" s="6" t="s">
        <v>3167</v>
      </c>
      <c r="F453" s="6" t="s">
        <v>1036</v>
      </c>
      <c r="G453" s="6" t="s">
        <v>284</v>
      </c>
      <c r="H453" s="55">
        <v>1</v>
      </c>
      <c r="I453" s="6" t="s">
        <v>121</v>
      </c>
      <c r="J453" s="6">
        <v>0</v>
      </c>
      <c r="K453" s="6"/>
    </row>
    <row r="454" spans="1:11" ht="15.6" x14ac:dyDescent="0.3">
      <c r="A454" s="6" t="s">
        <v>792</v>
      </c>
      <c r="B454" s="6" t="s">
        <v>3112</v>
      </c>
      <c r="C454" s="6" t="s">
        <v>1284</v>
      </c>
      <c r="D454" s="6" t="s">
        <v>3054</v>
      </c>
      <c r="E454" s="6" t="s">
        <v>3168</v>
      </c>
      <c r="F454" s="6" t="s">
        <v>1251</v>
      </c>
      <c r="G454" s="6" t="s">
        <v>1252</v>
      </c>
      <c r="H454" s="55">
        <v>1</v>
      </c>
      <c r="I454" s="6" t="s">
        <v>121</v>
      </c>
      <c r="J454" s="6">
        <v>0</v>
      </c>
      <c r="K454" s="6"/>
    </row>
    <row r="455" spans="1:11" ht="15.6" x14ac:dyDescent="0.3">
      <c r="A455" s="6" t="s">
        <v>792</v>
      </c>
      <c r="B455" s="6" t="s">
        <v>3112</v>
      </c>
      <c r="C455" s="6" t="s">
        <v>1284</v>
      </c>
      <c r="D455" s="6" t="s">
        <v>2868</v>
      </c>
      <c r="E455" s="6" t="s">
        <v>3169</v>
      </c>
      <c r="F455" s="6" t="s">
        <v>1287</v>
      </c>
      <c r="G455" s="6" t="s">
        <v>1288</v>
      </c>
      <c r="H455" s="55">
        <v>1</v>
      </c>
      <c r="I455" s="6" t="s">
        <v>121</v>
      </c>
      <c r="J455" s="6">
        <v>0</v>
      </c>
      <c r="K455" s="6"/>
    </row>
    <row r="456" spans="1:11" ht="15.6" x14ac:dyDescent="0.3">
      <c r="A456" s="6" t="s">
        <v>792</v>
      </c>
      <c r="B456" s="6" t="s">
        <v>3112</v>
      </c>
      <c r="C456" s="6" t="s">
        <v>1284</v>
      </c>
      <c r="D456" s="6" t="s">
        <v>2951</v>
      </c>
      <c r="E456" s="6" t="s">
        <v>3170</v>
      </c>
      <c r="F456" s="6" t="s">
        <v>1289</v>
      </c>
      <c r="G456" s="6" t="s">
        <v>1290</v>
      </c>
      <c r="H456" s="55">
        <v>1</v>
      </c>
      <c r="I456" s="6" t="s">
        <v>121</v>
      </c>
      <c r="J456" s="6">
        <v>0</v>
      </c>
      <c r="K456" s="6"/>
    </row>
    <row r="457" spans="1:11" ht="15.6" x14ac:dyDescent="0.3">
      <c r="A457" s="6" t="s">
        <v>792</v>
      </c>
      <c r="B457" s="6" t="s">
        <v>3112</v>
      </c>
      <c r="C457" s="6" t="s">
        <v>1284</v>
      </c>
      <c r="D457" s="6" t="s">
        <v>3093</v>
      </c>
      <c r="E457" s="6" t="s">
        <v>3171</v>
      </c>
      <c r="F457" s="6" t="s">
        <v>532</v>
      </c>
      <c r="G457" s="6" t="s">
        <v>1286</v>
      </c>
      <c r="H457" s="55">
        <v>1</v>
      </c>
      <c r="I457" s="6" t="s">
        <v>121</v>
      </c>
      <c r="J457" s="6">
        <v>0</v>
      </c>
      <c r="K457" s="6"/>
    </row>
    <row r="458" spans="1:11" ht="15.6" x14ac:dyDescent="0.3">
      <c r="A458" s="6" t="s">
        <v>792</v>
      </c>
      <c r="B458" s="6" t="s">
        <v>3112</v>
      </c>
      <c r="C458" s="6" t="s">
        <v>1284</v>
      </c>
      <c r="D458" s="6" t="s">
        <v>3172</v>
      </c>
      <c r="E458" s="6" t="s">
        <v>3173</v>
      </c>
      <c r="F458" s="6" t="s">
        <v>1285</v>
      </c>
      <c r="G458" s="6" t="s">
        <v>1070</v>
      </c>
      <c r="H458" s="55">
        <v>1</v>
      </c>
      <c r="I458" s="6" t="s">
        <v>105</v>
      </c>
      <c r="J458" s="6">
        <v>1</v>
      </c>
      <c r="K458" s="6"/>
    </row>
    <row r="459" spans="1:11" s="8" customFormat="1" ht="15.6" x14ac:dyDescent="0.3">
      <c r="A459" s="8" t="s">
        <v>2562</v>
      </c>
      <c r="B459" s="61"/>
      <c r="H459" s="29">
        <f>SUM(H451:H458)</f>
        <v>8</v>
      </c>
      <c r="J459" s="29">
        <f>SUM(J451:J458)</f>
        <v>1</v>
      </c>
      <c r="K459" s="62">
        <f>(J459/H459)</f>
        <v>0.125</v>
      </c>
    </row>
    <row r="460" spans="1:11" s="8" customFormat="1" ht="15.6" x14ac:dyDescent="0.3">
      <c r="A460" s="8" t="s">
        <v>2563</v>
      </c>
      <c r="B460" s="61"/>
      <c r="H460" s="29">
        <f>SUM(H396+H416+H434+H449+H459)</f>
        <v>63</v>
      </c>
      <c r="J460" s="29">
        <f>SUM(J396+J416+J434+J449+J459)</f>
        <v>1</v>
      </c>
      <c r="K460" s="62">
        <f>(J460/H460)</f>
        <v>1.5873015873015872E-2</v>
      </c>
    </row>
    <row r="461" spans="1:11" ht="15.6" x14ac:dyDescent="0.3">
      <c r="A461" s="6"/>
      <c r="B461" s="6"/>
      <c r="C461" s="6"/>
      <c r="D461" s="6"/>
      <c r="E461" s="6"/>
      <c r="F461" s="6"/>
      <c r="G461" s="6"/>
      <c r="H461" s="55"/>
      <c r="I461" s="6"/>
      <c r="J461" s="6"/>
      <c r="K461" s="6"/>
    </row>
    <row r="462" spans="1:11" ht="15.6" x14ac:dyDescent="0.3">
      <c r="A462" s="6" t="s">
        <v>792</v>
      </c>
      <c r="B462" s="6" t="s">
        <v>3174</v>
      </c>
      <c r="C462" s="6" t="s">
        <v>2647</v>
      </c>
      <c r="D462" s="6" t="s">
        <v>2855</v>
      </c>
      <c r="E462" s="6" t="s">
        <v>3176</v>
      </c>
      <c r="F462" s="6" t="s">
        <v>3177</v>
      </c>
      <c r="G462" s="6" t="s">
        <v>160</v>
      </c>
      <c r="H462" s="55">
        <v>1</v>
      </c>
      <c r="I462" s="6" t="s">
        <v>121</v>
      </c>
      <c r="J462" s="6">
        <v>0</v>
      </c>
      <c r="K462" s="6"/>
    </row>
    <row r="463" spans="1:11" ht="15.6" x14ac:dyDescent="0.3">
      <c r="A463" s="6" t="s">
        <v>792</v>
      </c>
      <c r="B463" s="6" t="s">
        <v>3174</v>
      </c>
      <c r="C463" s="6" t="s">
        <v>2647</v>
      </c>
      <c r="D463" s="6" t="s">
        <v>2942</v>
      </c>
      <c r="E463" s="6" t="s">
        <v>887</v>
      </c>
      <c r="F463" s="6" t="s">
        <v>888</v>
      </c>
      <c r="G463" s="6" t="s">
        <v>889</v>
      </c>
      <c r="H463" s="55">
        <v>1</v>
      </c>
      <c r="I463" s="6" t="s">
        <v>121</v>
      </c>
      <c r="J463" s="6">
        <v>0</v>
      </c>
      <c r="K463" s="6"/>
    </row>
    <row r="464" spans="1:11" s="8" customFormat="1" ht="15.6" x14ac:dyDescent="0.3">
      <c r="A464" s="8" t="s">
        <v>2562</v>
      </c>
      <c r="B464" s="61"/>
      <c r="H464" s="29">
        <f>SUM(H462:H463)</f>
        <v>2</v>
      </c>
      <c r="J464" s="29">
        <f>SUM(J462:J463)</f>
        <v>0</v>
      </c>
      <c r="K464" s="62">
        <f>(J464/H464)</f>
        <v>0</v>
      </c>
    </row>
    <row r="465" spans="1:11" ht="15.6" x14ac:dyDescent="0.3">
      <c r="A465" s="6"/>
      <c r="B465" s="6"/>
      <c r="C465" s="6"/>
      <c r="D465" s="6"/>
      <c r="E465" s="6"/>
      <c r="F465" s="6"/>
      <c r="G465" s="6"/>
      <c r="H465" s="55"/>
      <c r="I465" s="6"/>
      <c r="J465" s="6"/>
      <c r="K465" s="6"/>
    </row>
    <row r="466" spans="1:11" ht="15.6" x14ac:dyDescent="0.3">
      <c r="A466" s="6" t="s">
        <v>792</v>
      </c>
      <c r="B466" s="6" t="s">
        <v>3174</v>
      </c>
      <c r="C466" s="6" t="s">
        <v>27</v>
      </c>
      <c r="D466" s="6" t="s">
        <v>2856</v>
      </c>
      <c r="E466" s="6" t="s">
        <v>916</v>
      </c>
      <c r="F466" s="6" t="s">
        <v>917</v>
      </c>
      <c r="G466" s="6" t="s">
        <v>918</v>
      </c>
      <c r="H466" s="55">
        <v>1</v>
      </c>
      <c r="I466" s="6" t="s">
        <v>121</v>
      </c>
      <c r="J466" s="6">
        <v>0</v>
      </c>
      <c r="K466" s="6"/>
    </row>
    <row r="467" spans="1:11" ht="15.6" x14ac:dyDescent="0.3">
      <c r="A467" s="6" t="s">
        <v>792</v>
      </c>
      <c r="B467" s="6" t="s">
        <v>3174</v>
      </c>
      <c r="C467" s="6" t="s">
        <v>27</v>
      </c>
      <c r="D467" s="6" t="s">
        <v>2856</v>
      </c>
      <c r="E467" s="6" t="s">
        <v>919</v>
      </c>
      <c r="F467" s="6" t="s">
        <v>920</v>
      </c>
      <c r="G467" s="6" t="s">
        <v>447</v>
      </c>
      <c r="H467" s="55">
        <v>1</v>
      </c>
      <c r="I467" s="6" t="s">
        <v>121</v>
      </c>
      <c r="J467" s="6">
        <v>0</v>
      </c>
      <c r="K467" s="6"/>
    </row>
    <row r="468" spans="1:11" ht="15.6" x14ac:dyDescent="0.3">
      <c r="A468" s="6" t="s">
        <v>792</v>
      </c>
      <c r="B468" s="6" t="s">
        <v>3174</v>
      </c>
      <c r="C468" s="6" t="s">
        <v>27</v>
      </c>
      <c r="D468" s="6" t="s">
        <v>2856</v>
      </c>
      <c r="E468" s="6" t="s">
        <v>921</v>
      </c>
      <c r="F468" s="6" t="s">
        <v>922</v>
      </c>
      <c r="G468" s="6" t="s">
        <v>923</v>
      </c>
      <c r="H468" s="55">
        <v>1</v>
      </c>
      <c r="I468" s="6" t="s">
        <v>121</v>
      </c>
      <c r="J468" s="6">
        <v>0</v>
      </c>
      <c r="K468" s="6"/>
    </row>
    <row r="469" spans="1:11" ht="15.6" x14ac:dyDescent="0.3">
      <c r="A469" s="6" t="s">
        <v>792</v>
      </c>
      <c r="B469" s="6" t="s">
        <v>3174</v>
      </c>
      <c r="C469" s="6" t="s">
        <v>27</v>
      </c>
      <c r="D469" s="6" t="s">
        <v>2856</v>
      </c>
      <c r="E469" s="6" t="s">
        <v>931</v>
      </c>
      <c r="F469" s="6" t="s">
        <v>932</v>
      </c>
      <c r="G469" s="6" t="s">
        <v>933</v>
      </c>
      <c r="H469" s="55">
        <v>1</v>
      </c>
      <c r="I469" s="6" t="s">
        <v>121</v>
      </c>
      <c r="J469" s="6">
        <v>0</v>
      </c>
      <c r="K469" s="6"/>
    </row>
    <row r="470" spans="1:11" ht="15.6" x14ac:dyDescent="0.3">
      <c r="A470" s="6" t="s">
        <v>792</v>
      </c>
      <c r="B470" s="6" t="s">
        <v>3174</v>
      </c>
      <c r="C470" s="6" t="s">
        <v>27</v>
      </c>
      <c r="D470" s="6" t="s">
        <v>3140</v>
      </c>
      <c r="E470" s="6" t="s">
        <v>2864</v>
      </c>
      <c r="F470" s="6" t="s">
        <v>165</v>
      </c>
      <c r="G470" s="6" t="s">
        <v>166</v>
      </c>
      <c r="H470" s="55">
        <v>1</v>
      </c>
      <c r="I470" s="6" t="s">
        <v>121</v>
      </c>
      <c r="J470" s="6">
        <v>0</v>
      </c>
      <c r="K470" s="6"/>
    </row>
    <row r="471" spans="1:11" ht="15.6" x14ac:dyDescent="0.3">
      <c r="A471" s="6" t="s">
        <v>792</v>
      </c>
      <c r="B471" s="6" t="s">
        <v>3174</v>
      </c>
      <c r="C471" s="6" t="s">
        <v>27</v>
      </c>
      <c r="D471" s="6" t="s">
        <v>2905</v>
      </c>
      <c r="E471" s="6" t="s">
        <v>3178</v>
      </c>
      <c r="F471" s="6" t="s">
        <v>905</v>
      </c>
      <c r="G471" s="6" t="s">
        <v>906</v>
      </c>
      <c r="H471" s="55">
        <v>1</v>
      </c>
      <c r="I471" s="6" t="s">
        <v>121</v>
      </c>
      <c r="J471" s="6">
        <v>0</v>
      </c>
      <c r="K471" s="6"/>
    </row>
    <row r="472" spans="1:11" ht="15.6" x14ac:dyDescent="0.3">
      <c r="A472" s="6" t="s">
        <v>792</v>
      </c>
      <c r="B472" s="6" t="s">
        <v>3174</v>
      </c>
      <c r="C472" s="6" t="s">
        <v>27</v>
      </c>
      <c r="D472" s="6" t="s">
        <v>2923</v>
      </c>
      <c r="E472" s="6" t="s">
        <v>3179</v>
      </c>
      <c r="F472" s="6" t="s">
        <v>912</v>
      </c>
      <c r="G472" s="6" t="s">
        <v>481</v>
      </c>
      <c r="H472" s="55">
        <v>1</v>
      </c>
      <c r="I472" s="6" t="s">
        <v>121</v>
      </c>
      <c r="J472" s="6">
        <v>0</v>
      </c>
      <c r="K472" s="6"/>
    </row>
    <row r="473" spans="1:11" ht="15.6" x14ac:dyDescent="0.3">
      <c r="A473" s="6" t="s">
        <v>792</v>
      </c>
      <c r="B473" s="6" t="s">
        <v>3174</v>
      </c>
      <c r="C473" s="6" t="s">
        <v>27</v>
      </c>
      <c r="D473" s="6" t="s">
        <v>3129</v>
      </c>
      <c r="E473" s="6" t="s">
        <v>3180</v>
      </c>
      <c r="F473" s="6" t="s">
        <v>885</v>
      </c>
      <c r="G473" s="6" t="s">
        <v>376</v>
      </c>
      <c r="H473" s="55">
        <v>1</v>
      </c>
      <c r="I473" s="6" t="s">
        <v>121</v>
      </c>
      <c r="J473" s="6">
        <v>0</v>
      </c>
      <c r="K473" s="6"/>
    </row>
    <row r="474" spans="1:11" ht="15.6" x14ac:dyDescent="0.3">
      <c r="A474" s="6" t="s">
        <v>792</v>
      </c>
      <c r="B474" s="6" t="s">
        <v>3174</v>
      </c>
      <c r="C474" s="6" t="s">
        <v>27</v>
      </c>
      <c r="D474" s="6" t="s">
        <v>3062</v>
      </c>
      <c r="E474" s="6" t="s">
        <v>3181</v>
      </c>
      <c r="F474" s="6" t="s">
        <v>890</v>
      </c>
      <c r="G474" s="6" t="s">
        <v>891</v>
      </c>
      <c r="H474" s="55">
        <v>1</v>
      </c>
      <c r="I474" s="6" t="s">
        <v>121</v>
      </c>
      <c r="J474" s="6">
        <v>0</v>
      </c>
      <c r="K474" s="6"/>
    </row>
    <row r="475" spans="1:11" ht="15.6" x14ac:dyDescent="0.3">
      <c r="A475" s="6" t="s">
        <v>792</v>
      </c>
      <c r="B475" s="6" t="s">
        <v>3174</v>
      </c>
      <c r="C475" s="6" t="s">
        <v>27</v>
      </c>
      <c r="D475" s="6" t="s">
        <v>3132</v>
      </c>
      <c r="E475" s="6" t="s">
        <v>3182</v>
      </c>
      <c r="F475" s="6" t="s">
        <v>195</v>
      </c>
      <c r="G475" s="6" t="s">
        <v>899</v>
      </c>
      <c r="H475" s="55">
        <v>1</v>
      </c>
      <c r="I475" s="6" t="s">
        <v>121</v>
      </c>
      <c r="J475" s="6">
        <v>0</v>
      </c>
      <c r="K475" s="6"/>
    </row>
    <row r="476" spans="1:11" ht="15.6" x14ac:dyDescent="0.3">
      <c r="A476" s="6" t="s">
        <v>792</v>
      </c>
      <c r="B476" s="6" t="s">
        <v>3174</v>
      </c>
      <c r="C476" s="6" t="s">
        <v>27</v>
      </c>
      <c r="D476" s="6" t="s">
        <v>2838</v>
      </c>
      <c r="E476" s="6" t="s">
        <v>3183</v>
      </c>
      <c r="F476" s="6" t="s">
        <v>929</v>
      </c>
      <c r="G476" s="6" t="s">
        <v>930</v>
      </c>
      <c r="H476" s="55">
        <v>1</v>
      </c>
      <c r="I476" s="6" t="s">
        <v>121</v>
      </c>
      <c r="J476" s="6">
        <v>0</v>
      </c>
      <c r="K476" s="6"/>
    </row>
    <row r="477" spans="1:11" ht="15.6" x14ac:dyDescent="0.3">
      <c r="A477" s="6" t="s">
        <v>792</v>
      </c>
      <c r="B477" s="6" t="s">
        <v>3174</v>
      </c>
      <c r="C477" s="6" t="s">
        <v>27</v>
      </c>
      <c r="D477" s="6" t="s">
        <v>2949</v>
      </c>
      <c r="E477" s="6" t="s">
        <v>3184</v>
      </c>
      <c r="F477" s="6" t="s">
        <v>910</v>
      </c>
      <c r="G477" s="6" t="s">
        <v>911</v>
      </c>
      <c r="H477" s="55">
        <v>1</v>
      </c>
      <c r="I477" s="6" t="s">
        <v>121</v>
      </c>
      <c r="J477" s="6">
        <v>0</v>
      </c>
      <c r="K477" s="6"/>
    </row>
    <row r="478" spans="1:11" ht="15.6" x14ac:dyDescent="0.3">
      <c r="A478" s="6" t="s">
        <v>792</v>
      </c>
      <c r="B478" s="6" t="s">
        <v>3174</v>
      </c>
      <c r="C478" s="6" t="s">
        <v>27</v>
      </c>
      <c r="D478" s="6" t="s">
        <v>2837</v>
      </c>
      <c r="E478" s="6" t="s">
        <v>3185</v>
      </c>
      <c r="F478" s="6" t="s">
        <v>927</v>
      </c>
      <c r="G478" s="6" t="s">
        <v>928</v>
      </c>
      <c r="H478" s="55">
        <v>1</v>
      </c>
      <c r="I478" s="6" t="s">
        <v>121</v>
      </c>
      <c r="J478" s="6">
        <v>0</v>
      </c>
      <c r="K478" s="6"/>
    </row>
    <row r="479" spans="1:11" ht="15.6" x14ac:dyDescent="0.3">
      <c r="A479" s="6" t="s">
        <v>792</v>
      </c>
      <c r="B479" s="6" t="s">
        <v>3174</v>
      </c>
      <c r="C479" s="6" t="s">
        <v>27</v>
      </c>
      <c r="D479" s="6" t="s">
        <v>2875</v>
      </c>
      <c r="E479" s="6" t="s">
        <v>913</v>
      </c>
      <c r="F479" s="6" t="s">
        <v>768</v>
      </c>
      <c r="G479" s="6" t="s">
        <v>914</v>
      </c>
      <c r="H479" s="55">
        <v>1</v>
      </c>
      <c r="I479" s="6" t="s">
        <v>121</v>
      </c>
      <c r="J479" s="6">
        <v>0</v>
      </c>
      <c r="K479" s="6"/>
    </row>
    <row r="480" spans="1:11" ht="15.6" x14ac:dyDescent="0.3">
      <c r="A480" s="6" t="s">
        <v>792</v>
      </c>
      <c r="B480" s="6" t="s">
        <v>3174</v>
      </c>
      <c r="C480" s="6" t="s">
        <v>27</v>
      </c>
      <c r="D480" s="6" t="s">
        <v>2907</v>
      </c>
      <c r="E480" s="6" t="s">
        <v>924</v>
      </c>
      <c r="F480" s="6" t="s">
        <v>925</v>
      </c>
      <c r="G480" s="6" t="s">
        <v>926</v>
      </c>
      <c r="H480" s="55">
        <v>1</v>
      </c>
      <c r="I480" s="6" t="s">
        <v>121</v>
      </c>
      <c r="J480" s="6">
        <v>0</v>
      </c>
      <c r="K480" s="6"/>
    </row>
    <row r="481" spans="1:11" ht="15.6" x14ac:dyDescent="0.3">
      <c r="A481" s="6" t="s">
        <v>792</v>
      </c>
      <c r="B481" s="6" t="s">
        <v>3174</v>
      </c>
      <c r="C481" s="6" t="s">
        <v>27</v>
      </c>
      <c r="D481" s="6" t="s">
        <v>2837</v>
      </c>
      <c r="E481" s="6" t="s">
        <v>903</v>
      </c>
      <c r="F481" s="6" t="s">
        <v>904</v>
      </c>
      <c r="G481" s="6" t="s">
        <v>126</v>
      </c>
      <c r="H481" s="55">
        <v>1</v>
      </c>
      <c r="I481" s="6" t="s">
        <v>121</v>
      </c>
      <c r="J481" s="6">
        <v>0</v>
      </c>
      <c r="K481" s="6"/>
    </row>
    <row r="482" spans="1:11" ht="15.6" x14ac:dyDescent="0.3">
      <c r="A482" s="6" t="s">
        <v>792</v>
      </c>
      <c r="B482" s="6" t="s">
        <v>3174</v>
      </c>
      <c r="C482" s="6" t="s">
        <v>27</v>
      </c>
      <c r="D482" s="6" t="s">
        <v>2855</v>
      </c>
      <c r="E482" s="6" t="s">
        <v>898</v>
      </c>
      <c r="F482" s="6" t="s">
        <v>136</v>
      </c>
      <c r="G482" s="6" t="s">
        <v>194</v>
      </c>
      <c r="H482" s="55">
        <v>1</v>
      </c>
      <c r="I482" s="6" t="s">
        <v>121</v>
      </c>
      <c r="J482" s="6">
        <v>0</v>
      </c>
      <c r="K482" s="6"/>
    </row>
    <row r="483" spans="1:11" ht="15.6" x14ac:dyDescent="0.3">
      <c r="A483" s="6" t="s">
        <v>792</v>
      </c>
      <c r="B483" s="6" t="s">
        <v>3174</v>
      </c>
      <c r="C483" s="6" t="s">
        <v>27</v>
      </c>
      <c r="D483" s="6" t="s">
        <v>2855</v>
      </c>
      <c r="E483" s="6" t="s">
        <v>907</v>
      </c>
      <c r="F483" s="6" t="s">
        <v>908</v>
      </c>
      <c r="G483" s="6" t="s">
        <v>909</v>
      </c>
      <c r="H483" s="55">
        <v>1</v>
      </c>
      <c r="I483" s="6" t="s">
        <v>121</v>
      </c>
      <c r="J483" s="6">
        <v>0</v>
      </c>
      <c r="K483" s="6"/>
    </row>
    <row r="484" spans="1:11" ht="15.6" x14ac:dyDescent="0.3">
      <c r="A484" s="6" t="s">
        <v>792</v>
      </c>
      <c r="B484" s="6" t="s">
        <v>3174</v>
      </c>
      <c r="C484" s="6" t="s">
        <v>27</v>
      </c>
      <c r="D484" s="6" t="s">
        <v>2861</v>
      </c>
      <c r="E484" s="6" t="s">
        <v>892</v>
      </c>
      <c r="F484" s="6" t="s">
        <v>893</v>
      </c>
      <c r="G484" s="6" t="s">
        <v>894</v>
      </c>
      <c r="H484" s="55">
        <v>1</v>
      </c>
      <c r="I484" s="6" t="s">
        <v>121</v>
      </c>
      <c r="J484" s="6">
        <v>0</v>
      </c>
      <c r="K484" s="6"/>
    </row>
    <row r="485" spans="1:11" ht="15.6" x14ac:dyDescent="0.3">
      <c r="A485" s="6" t="s">
        <v>792</v>
      </c>
      <c r="B485" s="6" t="s">
        <v>3174</v>
      </c>
      <c r="C485" s="6" t="s">
        <v>27</v>
      </c>
      <c r="D485" s="6" t="s">
        <v>2962</v>
      </c>
      <c r="E485" s="6" t="s">
        <v>895</v>
      </c>
      <c r="F485" s="6" t="s">
        <v>896</v>
      </c>
      <c r="G485" s="6" t="s">
        <v>897</v>
      </c>
      <c r="H485" s="55">
        <v>1</v>
      </c>
      <c r="I485" s="6" t="s">
        <v>121</v>
      </c>
      <c r="J485" s="6">
        <v>0</v>
      </c>
      <c r="K485" s="6"/>
    </row>
    <row r="486" spans="1:11" ht="15.6" x14ac:dyDescent="0.3">
      <c r="A486" s="6" t="s">
        <v>792</v>
      </c>
      <c r="B486" s="6" t="s">
        <v>3174</v>
      </c>
      <c r="C486" s="6" t="s">
        <v>27</v>
      </c>
      <c r="D486" s="6" t="s">
        <v>2907</v>
      </c>
      <c r="E486" s="6" t="s">
        <v>900</v>
      </c>
      <c r="F486" s="6" t="s">
        <v>901</v>
      </c>
      <c r="G486" s="6" t="s">
        <v>382</v>
      </c>
      <c r="H486" s="55">
        <v>1</v>
      </c>
      <c r="I486" s="6" t="s">
        <v>121</v>
      </c>
      <c r="J486" s="6">
        <v>0</v>
      </c>
      <c r="K486" s="6"/>
    </row>
    <row r="487" spans="1:11" ht="15.6" x14ac:dyDescent="0.3">
      <c r="A487" s="6" t="s">
        <v>792</v>
      </c>
      <c r="B487" s="6" t="s">
        <v>3174</v>
      </c>
      <c r="C487" s="6" t="s">
        <v>27</v>
      </c>
      <c r="D487" s="6" t="s">
        <v>2856</v>
      </c>
      <c r="E487" s="6" t="s">
        <v>934</v>
      </c>
      <c r="F487" s="6" t="s">
        <v>935</v>
      </c>
      <c r="G487" s="6" t="s">
        <v>936</v>
      </c>
      <c r="H487" s="55">
        <v>1</v>
      </c>
      <c r="I487" s="6" t="s">
        <v>121</v>
      </c>
      <c r="J487" s="6">
        <v>0</v>
      </c>
      <c r="K487" s="6"/>
    </row>
    <row r="488" spans="1:11" s="8" customFormat="1" ht="15.6" x14ac:dyDescent="0.3">
      <c r="A488" s="8" t="s">
        <v>2562</v>
      </c>
      <c r="B488" s="61"/>
      <c r="H488" s="29">
        <f>SUM(H466:H487)</f>
        <v>22</v>
      </c>
      <c r="J488" s="29">
        <f>SUM(J466:J487)</f>
        <v>0</v>
      </c>
      <c r="K488" s="62">
        <f>(J488/H488)</f>
        <v>0</v>
      </c>
    </row>
    <row r="489" spans="1:11" ht="15.6" x14ac:dyDescent="0.3">
      <c r="A489" s="6"/>
      <c r="B489" s="6"/>
      <c r="C489" s="6"/>
      <c r="D489" s="6"/>
      <c r="E489" s="6"/>
      <c r="F489" s="6"/>
      <c r="G489" s="6"/>
      <c r="H489" s="55"/>
      <c r="I489" s="6"/>
      <c r="J489" s="6"/>
      <c r="K489" s="6"/>
    </row>
    <row r="490" spans="1:11" ht="15.6" x14ac:dyDescent="0.3">
      <c r="A490" s="6" t="s">
        <v>792</v>
      </c>
      <c r="B490" s="6" t="s">
        <v>3174</v>
      </c>
      <c r="C490" s="6" t="s">
        <v>25</v>
      </c>
      <c r="D490" s="6" t="s">
        <v>2836</v>
      </c>
      <c r="E490" s="6" t="s">
        <v>955</v>
      </c>
      <c r="F490" s="6" t="s">
        <v>956</v>
      </c>
      <c r="G490" s="6" t="s">
        <v>957</v>
      </c>
      <c r="H490" s="55">
        <v>1</v>
      </c>
      <c r="I490" s="6" t="s">
        <v>121</v>
      </c>
      <c r="J490" s="6">
        <v>0</v>
      </c>
      <c r="K490" s="6"/>
    </row>
    <row r="491" spans="1:11" ht="15.6" x14ac:dyDescent="0.3">
      <c r="A491" s="6" t="s">
        <v>792</v>
      </c>
      <c r="B491" s="6" t="s">
        <v>3174</v>
      </c>
      <c r="C491" s="6" t="s">
        <v>25</v>
      </c>
      <c r="D491" s="6" t="s">
        <v>2875</v>
      </c>
      <c r="E491" s="6" t="s">
        <v>937</v>
      </c>
      <c r="F491" s="6" t="s">
        <v>938</v>
      </c>
      <c r="G491" s="6" t="s">
        <v>939</v>
      </c>
      <c r="H491" s="55">
        <v>1</v>
      </c>
      <c r="I491" s="6" t="s">
        <v>121</v>
      </c>
      <c r="J491" s="6">
        <v>0</v>
      </c>
      <c r="K491" s="6"/>
    </row>
    <row r="492" spans="1:11" ht="15.6" x14ac:dyDescent="0.3">
      <c r="A492" s="6" t="s">
        <v>792</v>
      </c>
      <c r="B492" s="6" t="s">
        <v>3174</v>
      </c>
      <c r="C492" s="6" t="s">
        <v>25</v>
      </c>
      <c r="D492" s="6" t="s">
        <v>2836</v>
      </c>
      <c r="E492" s="6" t="s">
        <v>942</v>
      </c>
      <c r="F492" s="6" t="s">
        <v>591</v>
      </c>
      <c r="G492" s="6" t="s">
        <v>943</v>
      </c>
      <c r="H492" s="55">
        <v>1</v>
      </c>
      <c r="I492" s="6" t="s">
        <v>121</v>
      </c>
      <c r="J492" s="6">
        <v>0</v>
      </c>
      <c r="K492" s="6"/>
    </row>
    <row r="493" spans="1:11" ht="15.6" x14ac:dyDescent="0.3">
      <c r="A493" s="6" t="s">
        <v>792</v>
      </c>
      <c r="B493" s="6" t="s">
        <v>3174</v>
      </c>
      <c r="C493" s="6" t="s">
        <v>25</v>
      </c>
      <c r="D493" s="6" t="s">
        <v>2836</v>
      </c>
      <c r="E493" s="6" t="s">
        <v>3186</v>
      </c>
      <c r="F493" s="6" t="s">
        <v>941</v>
      </c>
      <c r="G493" s="6" t="s">
        <v>437</v>
      </c>
      <c r="H493" s="55">
        <v>1</v>
      </c>
      <c r="I493" s="6" t="s">
        <v>121</v>
      </c>
      <c r="J493" s="6">
        <v>0</v>
      </c>
      <c r="K493" s="6"/>
    </row>
    <row r="494" spans="1:11" ht="15.6" x14ac:dyDescent="0.3">
      <c r="A494" s="6" t="s">
        <v>792</v>
      </c>
      <c r="B494" s="6" t="s">
        <v>3174</v>
      </c>
      <c r="C494" s="6" t="s">
        <v>25</v>
      </c>
      <c r="D494" s="6" t="s">
        <v>3187</v>
      </c>
      <c r="E494" s="6" t="s">
        <v>3188</v>
      </c>
      <c r="F494" s="6" t="s">
        <v>940</v>
      </c>
      <c r="G494" s="6" t="s">
        <v>130</v>
      </c>
      <c r="H494" s="55">
        <v>1</v>
      </c>
      <c r="I494" s="6" t="s">
        <v>121</v>
      </c>
      <c r="J494" s="6">
        <v>0</v>
      </c>
      <c r="K494" s="6"/>
    </row>
    <row r="495" spans="1:11" ht="15.6" x14ac:dyDescent="0.3">
      <c r="A495" s="6" t="s">
        <v>792</v>
      </c>
      <c r="B495" s="6" t="s">
        <v>3174</v>
      </c>
      <c r="C495" s="6" t="s">
        <v>25</v>
      </c>
      <c r="D495" s="6" t="s">
        <v>3189</v>
      </c>
      <c r="E495" s="6" t="s">
        <v>3190</v>
      </c>
      <c r="F495" s="6" t="s">
        <v>959</v>
      </c>
      <c r="G495" s="6" t="s">
        <v>135</v>
      </c>
      <c r="H495" s="55">
        <v>1</v>
      </c>
      <c r="I495" s="6" t="s">
        <v>121</v>
      </c>
      <c r="J495" s="6">
        <v>0</v>
      </c>
      <c r="K495" s="6"/>
    </row>
    <row r="496" spans="1:11" ht="15.6" x14ac:dyDescent="0.3">
      <c r="A496" s="6" t="s">
        <v>792</v>
      </c>
      <c r="B496" s="6" t="s">
        <v>3174</v>
      </c>
      <c r="C496" s="6" t="s">
        <v>25</v>
      </c>
      <c r="D496" s="6" t="s">
        <v>2975</v>
      </c>
      <c r="E496" s="6" t="s">
        <v>3191</v>
      </c>
      <c r="F496" s="6" t="s">
        <v>970</v>
      </c>
      <c r="G496" s="6" t="s">
        <v>256</v>
      </c>
      <c r="H496" s="55">
        <v>1</v>
      </c>
      <c r="I496" s="6" t="s">
        <v>121</v>
      </c>
      <c r="J496" s="6">
        <v>0</v>
      </c>
      <c r="K496" s="6"/>
    </row>
    <row r="497" spans="1:11" ht="15.6" x14ac:dyDescent="0.3">
      <c r="A497" s="6" t="s">
        <v>792</v>
      </c>
      <c r="B497" s="6" t="s">
        <v>3174</v>
      </c>
      <c r="C497" s="6" t="s">
        <v>25</v>
      </c>
      <c r="D497" s="6" t="s">
        <v>2852</v>
      </c>
      <c r="E497" s="6" t="s">
        <v>3192</v>
      </c>
      <c r="F497" s="6" t="s">
        <v>947</v>
      </c>
      <c r="G497" s="6" t="s">
        <v>948</v>
      </c>
      <c r="H497" s="55">
        <v>1</v>
      </c>
      <c r="I497" s="6" t="s">
        <v>121</v>
      </c>
      <c r="J497" s="6">
        <v>0</v>
      </c>
      <c r="K497" s="6"/>
    </row>
    <row r="498" spans="1:11" ht="15.6" x14ac:dyDescent="0.3">
      <c r="A498" s="6" t="s">
        <v>792</v>
      </c>
      <c r="B498" s="6" t="s">
        <v>3174</v>
      </c>
      <c r="C498" s="6" t="s">
        <v>25</v>
      </c>
      <c r="D498" s="6" t="s">
        <v>2853</v>
      </c>
      <c r="E498" s="6" t="s">
        <v>3194</v>
      </c>
      <c r="F498" s="6" t="s">
        <v>960</v>
      </c>
      <c r="G498" s="6" t="s">
        <v>961</v>
      </c>
      <c r="H498" s="55">
        <v>1</v>
      </c>
      <c r="I498" s="6" t="s">
        <v>121</v>
      </c>
      <c r="J498" s="6">
        <v>0</v>
      </c>
      <c r="K498" s="6"/>
    </row>
    <row r="499" spans="1:11" ht="15.6" x14ac:dyDescent="0.3">
      <c r="A499" s="6" t="s">
        <v>792</v>
      </c>
      <c r="B499" s="6" t="s">
        <v>3174</v>
      </c>
      <c r="C499" s="6" t="s">
        <v>25</v>
      </c>
      <c r="D499" s="6" t="s">
        <v>3195</v>
      </c>
      <c r="E499" s="6" t="s">
        <v>3196</v>
      </c>
      <c r="F499" s="6" t="s">
        <v>958</v>
      </c>
      <c r="G499" s="6" t="s">
        <v>241</v>
      </c>
      <c r="H499" s="55">
        <v>1</v>
      </c>
      <c r="I499" s="6" t="s">
        <v>121</v>
      </c>
      <c r="J499" s="6">
        <v>0</v>
      </c>
      <c r="K499" s="6"/>
    </row>
    <row r="500" spans="1:11" ht="15.6" x14ac:dyDescent="0.3">
      <c r="A500" s="6" t="s">
        <v>792</v>
      </c>
      <c r="B500" s="6" t="s">
        <v>3174</v>
      </c>
      <c r="C500" s="6" t="s">
        <v>25</v>
      </c>
      <c r="D500" s="6" t="s">
        <v>2887</v>
      </c>
      <c r="E500" s="6" t="s">
        <v>3197</v>
      </c>
      <c r="F500" s="6" t="s">
        <v>968</v>
      </c>
      <c r="G500" s="6" t="s">
        <v>969</v>
      </c>
      <c r="H500" s="55">
        <v>1</v>
      </c>
      <c r="I500" s="6" t="s">
        <v>121</v>
      </c>
      <c r="J500" s="6">
        <v>0</v>
      </c>
      <c r="K500" s="6"/>
    </row>
    <row r="501" spans="1:11" ht="15.6" x14ac:dyDescent="0.3">
      <c r="A501" s="6" t="s">
        <v>792</v>
      </c>
      <c r="B501" s="6" t="s">
        <v>3174</v>
      </c>
      <c r="C501" s="6" t="s">
        <v>25</v>
      </c>
      <c r="D501" s="6" t="s">
        <v>2873</v>
      </c>
      <c r="E501" s="6" t="s">
        <v>3198</v>
      </c>
      <c r="F501" s="6" t="s">
        <v>967</v>
      </c>
      <c r="G501" s="6" t="s">
        <v>815</v>
      </c>
      <c r="H501" s="55">
        <v>1</v>
      </c>
      <c r="I501" s="6" t="s">
        <v>121</v>
      </c>
      <c r="J501" s="6">
        <v>0</v>
      </c>
      <c r="K501" s="6"/>
    </row>
    <row r="502" spans="1:11" ht="15.6" x14ac:dyDescent="0.3">
      <c r="A502" s="6" t="s">
        <v>792</v>
      </c>
      <c r="B502" s="6" t="s">
        <v>3174</v>
      </c>
      <c r="C502" s="6" t="s">
        <v>25</v>
      </c>
      <c r="D502" s="6" t="s">
        <v>2905</v>
      </c>
      <c r="E502" s="6" t="s">
        <v>3199</v>
      </c>
      <c r="F502" s="6" t="s">
        <v>958</v>
      </c>
      <c r="G502" s="6" t="s">
        <v>475</v>
      </c>
      <c r="H502" s="55">
        <v>1</v>
      </c>
      <c r="I502" s="6" t="s">
        <v>121</v>
      </c>
      <c r="J502" s="6">
        <v>0</v>
      </c>
      <c r="K502" s="6"/>
    </row>
    <row r="503" spans="1:11" ht="15.6" x14ac:dyDescent="0.3">
      <c r="A503" s="6" t="s">
        <v>792</v>
      </c>
      <c r="B503" s="6" t="s">
        <v>3174</v>
      </c>
      <c r="C503" s="6" t="s">
        <v>25</v>
      </c>
      <c r="D503" s="6" t="s">
        <v>2837</v>
      </c>
      <c r="E503" s="6" t="s">
        <v>952</v>
      </c>
      <c r="F503" s="6" t="s">
        <v>953</v>
      </c>
      <c r="G503" s="6" t="s">
        <v>954</v>
      </c>
      <c r="H503" s="55">
        <v>1</v>
      </c>
      <c r="I503" s="6" t="s">
        <v>121</v>
      </c>
      <c r="J503" s="6">
        <v>0</v>
      </c>
      <c r="K503" s="6"/>
    </row>
    <row r="504" spans="1:11" ht="15.6" x14ac:dyDescent="0.3">
      <c r="A504" s="6" t="s">
        <v>792</v>
      </c>
      <c r="B504" s="6" t="s">
        <v>3174</v>
      </c>
      <c r="C504" s="6" t="s">
        <v>25</v>
      </c>
      <c r="D504" s="6" t="s">
        <v>2837</v>
      </c>
      <c r="E504" s="6" t="s">
        <v>962</v>
      </c>
      <c r="F504" s="6" t="s">
        <v>963</v>
      </c>
      <c r="G504" s="6" t="s">
        <v>484</v>
      </c>
      <c r="H504" s="55">
        <v>1</v>
      </c>
      <c r="I504" s="6" t="s">
        <v>121</v>
      </c>
      <c r="J504" s="6">
        <v>0</v>
      </c>
      <c r="K504" s="6"/>
    </row>
    <row r="505" spans="1:11" ht="15.6" x14ac:dyDescent="0.3">
      <c r="A505" s="6" t="s">
        <v>792</v>
      </c>
      <c r="B505" s="6" t="s">
        <v>3174</v>
      </c>
      <c r="C505" s="6" t="s">
        <v>25</v>
      </c>
      <c r="D505" s="6" t="s">
        <v>2917</v>
      </c>
      <c r="E505" s="6" t="s">
        <v>949</v>
      </c>
      <c r="F505" s="6" t="s">
        <v>950</v>
      </c>
      <c r="G505" s="6" t="s">
        <v>951</v>
      </c>
      <c r="H505" s="55">
        <v>1</v>
      </c>
      <c r="I505" s="6" t="s">
        <v>121</v>
      </c>
      <c r="J505" s="6">
        <v>0</v>
      </c>
      <c r="K505" s="6"/>
    </row>
    <row r="506" spans="1:11" ht="15.6" x14ac:dyDescent="0.3">
      <c r="A506" s="6" t="s">
        <v>792</v>
      </c>
      <c r="B506" s="6" t="s">
        <v>3174</v>
      </c>
      <c r="C506" s="6" t="s">
        <v>25</v>
      </c>
      <c r="D506" s="6" t="s">
        <v>2852</v>
      </c>
      <c r="E506" s="6" t="s">
        <v>945</v>
      </c>
      <c r="F506" s="6" t="s">
        <v>800</v>
      </c>
      <c r="G506" s="6" t="s">
        <v>946</v>
      </c>
      <c r="H506" s="55">
        <v>1</v>
      </c>
      <c r="I506" s="6" t="s">
        <v>121</v>
      </c>
      <c r="J506" s="6">
        <v>0</v>
      </c>
      <c r="K506" s="6"/>
    </row>
    <row r="507" spans="1:11" ht="15.6" x14ac:dyDescent="0.3">
      <c r="A507" s="6" t="s">
        <v>792</v>
      </c>
      <c r="B507" s="6" t="s">
        <v>3174</v>
      </c>
      <c r="C507" s="6" t="s">
        <v>25</v>
      </c>
      <c r="D507" s="6" t="s">
        <v>2856</v>
      </c>
      <c r="E507" s="6" t="s">
        <v>971</v>
      </c>
      <c r="F507" s="6" t="s">
        <v>972</v>
      </c>
      <c r="G507" s="6" t="s">
        <v>879</v>
      </c>
      <c r="H507" s="55">
        <v>1</v>
      </c>
      <c r="I507" s="6" t="s">
        <v>121</v>
      </c>
      <c r="J507" s="6">
        <v>0</v>
      </c>
      <c r="K507" s="6"/>
    </row>
    <row r="508" spans="1:11" ht="15.6" x14ac:dyDescent="0.3">
      <c r="A508" s="6" t="s">
        <v>792</v>
      </c>
      <c r="B508" s="6" t="s">
        <v>3174</v>
      </c>
      <c r="C508" s="6" t="s">
        <v>25</v>
      </c>
      <c r="D508" s="6" t="s">
        <v>2837</v>
      </c>
      <c r="E508" s="6" t="s">
        <v>964</v>
      </c>
      <c r="F508" s="6" t="s">
        <v>965</v>
      </c>
      <c r="G508" s="6" t="s">
        <v>966</v>
      </c>
      <c r="H508" s="55">
        <v>1</v>
      </c>
      <c r="I508" s="6" t="s">
        <v>121</v>
      </c>
      <c r="J508" s="6">
        <v>0</v>
      </c>
      <c r="K508" s="6"/>
    </row>
    <row r="509" spans="1:11" s="8" customFormat="1" ht="15.6" x14ac:dyDescent="0.3">
      <c r="A509" s="8" t="s">
        <v>2562</v>
      </c>
      <c r="B509" s="61"/>
      <c r="H509" s="29">
        <f>SUM(H490:H508)</f>
        <v>19</v>
      </c>
      <c r="J509" s="29">
        <f>SUM(J490:J508)</f>
        <v>0</v>
      </c>
      <c r="K509" s="62">
        <f>(J509/H509)</f>
        <v>0</v>
      </c>
    </row>
    <row r="510" spans="1:11" ht="15.6" x14ac:dyDescent="0.3">
      <c r="A510" s="6"/>
      <c r="B510" s="6"/>
      <c r="C510" s="6"/>
      <c r="D510" s="6"/>
      <c r="E510" s="6"/>
      <c r="F510" s="6"/>
      <c r="G510" s="6"/>
      <c r="H510" s="55"/>
      <c r="I510" s="6"/>
      <c r="J510" s="6"/>
      <c r="K510" s="6"/>
    </row>
    <row r="511" spans="1:11" ht="15.6" x14ac:dyDescent="0.3">
      <c r="A511" s="6" t="s">
        <v>792</v>
      </c>
      <c r="B511" s="6" t="s">
        <v>3174</v>
      </c>
      <c r="C511" s="6" t="s">
        <v>28</v>
      </c>
      <c r="D511" s="6" t="s">
        <v>2836</v>
      </c>
      <c r="E511" s="6" t="s">
        <v>973</v>
      </c>
      <c r="F511" s="6" t="s">
        <v>183</v>
      </c>
      <c r="G511" s="6" t="s">
        <v>974</v>
      </c>
      <c r="H511" s="55">
        <v>1</v>
      </c>
      <c r="I511" s="6" t="s">
        <v>121</v>
      </c>
      <c r="J511" s="6">
        <v>0</v>
      </c>
      <c r="K511" s="6"/>
    </row>
    <row r="512" spans="1:11" ht="15.6" x14ac:dyDescent="0.3">
      <c r="A512" s="6" t="s">
        <v>792</v>
      </c>
      <c r="B512" s="6" t="s">
        <v>3174</v>
      </c>
      <c r="C512" s="6" t="s">
        <v>28</v>
      </c>
      <c r="D512" s="6" t="s">
        <v>2907</v>
      </c>
      <c r="E512" s="6" t="s">
        <v>987</v>
      </c>
      <c r="F512" s="6" t="s">
        <v>988</v>
      </c>
      <c r="G512" s="6" t="s">
        <v>196</v>
      </c>
      <c r="H512" s="55">
        <v>1</v>
      </c>
      <c r="I512" s="6" t="s">
        <v>121</v>
      </c>
      <c r="J512" s="6">
        <v>0</v>
      </c>
      <c r="K512" s="6"/>
    </row>
    <row r="513" spans="1:11" ht="15.6" x14ac:dyDescent="0.3">
      <c r="A513" s="6" t="s">
        <v>792</v>
      </c>
      <c r="B513" s="6" t="s">
        <v>3174</v>
      </c>
      <c r="C513" s="6" t="s">
        <v>28</v>
      </c>
      <c r="D513" s="6" t="s">
        <v>2893</v>
      </c>
      <c r="E513" s="6" t="s">
        <v>3722</v>
      </c>
      <c r="F513" s="6" t="s">
        <v>463</v>
      </c>
      <c r="G513" s="6" t="s">
        <v>544</v>
      </c>
      <c r="H513" s="55">
        <v>1</v>
      </c>
      <c r="I513" s="6" t="s">
        <v>121</v>
      </c>
      <c r="J513" s="6">
        <v>0</v>
      </c>
      <c r="K513" s="6"/>
    </row>
    <row r="514" spans="1:11" ht="15.6" x14ac:dyDescent="0.3">
      <c r="A514" s="6" t="s">
        <v>792</v>
      </c>
      <c r="B514" s="6" t="s">
        <v>3174</v>
      </c>
      <c r="C514" s="6" t="s">
        <v>28</v>
      </c>
      <c r="D514" s="6" t="s">
        <v>3200</v>
      </c>
      <c r="E514" s="6" t="s">
        <v>3201</v>
      </c>
      <c r="F514" s="6" t="s">
        <v>859</v>
      </c>
      <c r="G514" s="6" t="s">
        <v>980</v>
      </c>
      <c r="H514" s="55">
        <v>1</v>
      </c>
      <c r="I514" s="6" t="s">
        <v>121</v>
      </c>
      <c r="J514" s="6">
        <v>0</v>
      </c>
      <c r="K514" s="6"/>
    </row>
    <row r="515" spans="1:11" ht="15.6" x14ac:dyDescent="0.3">
      <c r="A515" s="6" t="s">
        <v>792</v>
      </c>
      <c r="B515" s="6" t="s">
        <v>3174</v>
      </c>
      <c r="C515" s="6" t="s">
        <v>28</v>
      </c>
      <c r="D515" s="6" t="s">
        <v>3202</v>
      </c>
      <c r="E515" s="6" t="s">
        <v>3203</v>
      </c>
      <c r="F515" s="6" t="s">
        <v>984</v>
      </c>
      <c r="G515" s="6" t="s">
        <v>545</v>
      </c>
      <c r="H515" s="55">
        <v>1</v>
      </c>
      <c r="I515" s="6" t="s">
        <v>121</v>
      </c>
      <c r="J515" s="6">
        <v>0</v>
      </c>
      <c r="K515" s="6"/>
    </row>
    <row r="516" spans="1:11" ht="15.6" x14ac:dyDescent="0.3">
      <c r="A516" s="6" t="s">
        <v>792</v>
      </c>
      <c r="B516" s="6" t="s">
        <v>3174</v>
      </c>
      <c r="C516" s="6" t="s">
        <v>28</v>
      </c>
      <c r="D516" s="6" t="s">
        <v>2845</v>
      </c>
      <c r="E516" s="6" t="s">
        <v>3204</v>
      </c>
      <c r="F516" s="6" t="s">
        <v>998</v>
      </c>
      <c r="G516" s="6" t="s">
        <v>511</v>
      </c>
      <c r="H516" s="55">
        <v>1</v>
      </c>
      <c r="I516" s="6" t="s">
        <v>121</v>
      </c>
      <c r="J516" s="6">
        <v>0</v>
      </c>
      <c r="K516" s="6"/>
    </row>
    <row r="517" spans="1:11" ht="15.6" x14ac:dyDescent="0.3">
      <c r="A517" s="6" t="s">
        <v>792</v>
      </c>
      <c r="B517" s="6" t="s">
        <v>3174</v>
      </c>
      <c r="C517" s="6" t="s">
        <v>28</v>
      </c>
      <c r="D517" s="6" t="s">
        <v>3205</v>
      </c>
      <c r="E517" s="6" t="s">
        <v>3206</v>
      </c>
      <c r="F517" s="6" t="s">
        <v>995</v>
      </c>
      <c r="G517" s="6" t="s">
        <v>996</v>
      </c>
      <c r="H517" s="55">
        <v>1</v>
      </c>
      <c r="I517" s="6" t="s">
        <v>121</v>
      </c>
      <c r="J517" s="6">
        <v>0</v>
      </c>
      <c r="K517" s="6"/>
    </row>
    <row r="518" spans="1:11" ht="15.6" x14ac:dyDescent="0.3">
      <c r="A518" s="6" t="s">
        <v>792</v>
      </c>
      <c r="B518" s="6" t="s">
        <v>3174</v>
      </c>
      <c r="C518" s="6" t="s">
        <v>28</v>
      </c>
      <c r="D518" s="6" t="s">
        <v>2855</v>
      </c>
      <c r="E518" s="6" t="s">
        <v>3207</v>
      </c>
      <c r="F518" s="6" t="s">
        <v>997</v>
      </c>
      <c r="G518" s="6" t="s">
        <v>292</v>
      </c>
      <c r="H518" s="55">
        <v>1</v>
      </c>
      <c r="I518" s="6" t="s">
        <v>121</v>
      </c>
      <c r="J518" s="6">
        <v>0</v>
      </c>
      <c r="K518" s="6"/>
    </row>
    <row r="519" spans="1:11" ht="15.6" x14ac:dyDescent="0.3">
      <c r="A519" s="6" t="s">
        <v>792</v>
      </c>
      <c r="B519" s="6" t="s">
        <v>3174</v>
      </c>
      <c r="C519" s="6" t="s">
        <v>28</v>
      </c>
      <c r="D519" s="6" t="s">
        <v>3208</v>
      </c>
      <c r="E519" s="6" t="s">
        <v>3209</v>
      </c>
      <c r="F519" s="6" t="s">
        <v>538</v>
      </c>
      <c r="G519" s="6" t="s">
        <v>203</v>
      </c>
      <c r="H519" s="55">
        <v>1</v>
      </c>
      <c r="I519" s="6" t="s">
        <v>121</v>
      </c>
      <c r="J519" s="6">
        <v>0</v>
      </c>
      <c r="K519" s="6"/>
    </row>
    <row r="520" spans="1:11" ht="15.6" x14ac:dyDescent="0.3">
      <c r="A520" s="6" t="s">
        <v>792</v>
      </c>
      <c r="B520" s="6" t="s">
        <v>3174</v>
      </c>
      <c r="C520" s="6" t="s">
        <v>28</v>
      </c>
      <c r="D520" s="6" t="s">
        <v>2887</v>
      </c>
      <c r="E520" s="6" t="s">
        <v>3210</v>
      </c>
      <c r="F520" s="6" t="s">
        <v>986</v>
      </c>
      <c r="G520" s="6" t="s">
        <v>857</v>
      </c>
      <c r="H520" s="55">
        <v>1</v>
      </c>
      <c r="I520" s="6" t="s">
        <v>121</v>
      </c>
      <c r="J520" s="6">
        <v>0</v>
      </c>
      <c r="K520" s="6"/>
    </row>
    <row r="521" spans="1:11" ht="15.6" x14ac:dyDescent="0.3">
      <c r="A521" s="6" t="s">
        <v>792</v>
      </c>
      <c r="B521" s="6" t="s">
        <v>3174</v>
      </c>
      <c r="C521" s="6" t="s">
        <v>28</v>
      </c>
      <c r="D521" s="6" t="s">
        <v>2979</v>
      </c>
      <c r="E521" s="6" t="s">
        <v>3211</v>
      </c>
      <c r="F521" s="6" t="s">
        <v>990</v>
      </c>
      <c r="G521" s="6" t="s">
        <v>991</v>
      </c>
      <c r="H521" s="55">
        <v>1</v>
      </c>
      <c r="I521" s="6" t="s">
        <v>121</v>
      </c>
      <c r="J521" s="6">
        <v>0</v>
      </c>
      <c r="K521" s="6"/>
    </row>
    <row r="522" spans="1:11" ht="15.6" x14ac:dyDescent="0.3">
      <c r="A522" s="6" t="s">
        <v>792</v>
      </c>
      <c r="B522" s="6" t="s">
        <v>3174</v>
      </c>
      <c r="C522" s="6" t="s">
        <v>28</v>
      </c>
      <c r="D522" s="6" t="s">
        <v>2905</v>
      </c>
      <c r="E522" s="6" t="s">
        <v>3212</v>
      </c>
      <c r="F522" s="6" t="s">
        <v>908</v>
      </c>
      <c r="G522" s="6" t="s">
        <v>975</v>
      </c>
      <c r="H522" s="55">
        <v>1</v>
      </c>
      <c r="I522" s="6" t="s">
        <v>121</v>
      </c>
      <c r="J522" s="6">
        <v>0</v>
      </c>
      <c r="K522" s="6"/>
    </row>
    <row r="523" spans="1:11" ht="15.6" x14ac:dyDescent="0.3">
      <c r="A523" s="6" t="s">
        <v>792</v>
      </c>
      <c r="B523" s="6" t="s">
        <v>3174</v>
      </c>
      <c r="C523" s="6" t="s">
        <v>28</v>
      </c>
      <c r="D523" s="6" t="s">
        <v>3093</v>
      </c>
      <c r="E523" s="6" t="s">
        <v>3213</v>
      </c>
      <c r="F523" s="6" t="s">
        <v>976</v>
      </c>
      <c r="G523" s="6" t="s">
        <v>977</v>
      </c>
      <c r="H523" s="55">
        <v>1</v>
      </c>
      <c r="I523" s="6" t="s">
        <v>121</v>
      </c>
      <c r="J523" s="6">
        <v>0</v>
      </c>
      <c r="K523" s="6"/>
    </row>
    <row r="524" spans="1:11" ht="15.6" x14ac:dyDescent="0.3">
      <c r="A524" s="6" t="s">
        <v>792</v>
      </c>
      <c r="B524" s="6" t="s">
        <v>3174</v>
      </c>
      <c r="C524" s="6" t="s">
        <v>28</v>
      </c>
      <c r="D524" s="6" t="s">
        <v>3093</v>
      </c>
      <c r="E524" s="6" t="s">
        <v>3214</v>
      </c>
      <c r="F524" s="6" t="s">
        <v>947</v>
      </c>
      <c r="G524" s="6" t="s">
        <v>241</v>
      </c>
      <c r="H524" s="55">
        <v>1</v>
      </c>
      <c r="I524" s="6" t="s">
        <v>121</v>
      </c>
      <c r="J524" s="6">
        <v>0</v>
      </c>
      <c r="K524" s="6"/>
    </row>
    <row r="525" spans="1:11" ht="15.6" x14ac:dyDescent="0.3">
      <c r="A525" s="6" t="s">
        <v>792</v>
      </c>
      <c r="B525" s="6" t="s">
        <v>3174</v>
      </c>
      <c r="C525" s="6" t="s">
        <v>28</v>
      </c>
      <c r="D525" s="6" t="s">
        <v>2861</v>
      </c>
      <c r="E525" s="6" t="s">
        <v>978</v>
      </c>
      <c r="F525" s="6" t="s">
        <v>979</v>
      </c>
      <c r="G525" s="6" t="s">
        <v>369</v>
      </c>
      <c r="H525" s="55">
        <v>1</v>
      </c>
      <c r="I525" s="6" t="s">
        <v>121</v>
      </c>
      <c r="J525" s="6">
        <v>0</v>
      </c>
      <c r="K525" s="6"/>
    </row>
    <row r="526" spans="1:11" ht="15.6" x14ac:dyDescent="0.3">
      <c r="A526" s="6" t="s">
        <v>792</v>
      </c>
      <c r="B526" s="6" t="s">
        <v>3174</v>
      </c>
      <c r="C526" s="6" t="s">
        <v>28</v>
      </c>
      <c r="D526" s="6" t="s">
        <v>2962</v>
      </c>
      <c r="E526" s="6" t="s">
        <v>985</v>
      </c>
      <c r="F526" s="6" t="s">
        <v>550</v>
      </c>
      <c r="G526" s="6" t="s">
        <v>280</v>
      </c>
      <c r="H526" s="55">
        <v>1</v>
      </c>
      <c r="I526" s="6" t="s">
        <v>121</v>
      </c>
      <c r="J526" s="6">
        <v>0</v>
      </c>
      <c r="K526" s="6"/>
    </row>
    <row r="527" spans="1:11" ht="15.6" x14ac:dyDescent="0.3">
      <c r="A527" s="6" t="s">
        <v>792</v>
      </c>
      <c r="B527" s="6" t="s">
        <v>3174</v>
      </c>
      <c r="C527" s="6" t="s">
        <v>28</v>
      </c>
      <c r="D527" s="6" t="s">
        <v>2858</v>
      </c>
      <c r="E527" s="6" t="s">
        <v>992</v>
      </c>
      <c r="F527" s="6" t="s">
        <v>993</v>
      </c>
      <c r="G527" s="6" t="s">
        <v>994</v>
      </c>
      <c r="H527" s="55">
        <v>1</v>
      </c>
      <c r="I527" s="6" t="s">
        <v>121</v>
      </c>
      <c r="J527" s="6">
        <v>0</v>
      </c>
      <c r="K527" s="6"/>
    </row>
    <row r="528" spans="1:11" ht="15.6" x14ac:dyDescent="0.3">
      <c r="A528" s="6" t="s">
        <v>792</v>
      </c>
      <c r="B528" s="6" t="s">
        <v>3174</v>
      </c>
      <c r="C528" s="6" t="s">
        <v>28</v>
      </c>
      <c r="D528" s="6" t="s">
        <v>2836</v>
      </c>
      <c r="E528" s="6" t="s">
        <v>999</v>
      </c>
      <c r="F528" s="6" t="s">
        <v>1000</v>
      </c>
      <c r="G528" s="6" t="s">
        <v>1001</v>
      </c>
      <c r="H528" s="55">
        <v>1</v>
      </c>
      <c r="I528" s="6" t="s">
        <v>121</v>
      </c>
      <c r="J528" s="6">
        <v>0</v>
      </c>
      <c r="K528" s="6"/>
    </row>
    <row r="529" spans="1:11" ht="15.6" x14ac:dyDescent="0.3">
      <c r="A529" s="6" t="s">
        <v>792</v>
      </c>
      <c r="B529" s="6" t="s">
        <v>3174</v>
      </c>
      <c r="C529" s="6" t="s">
        <v>28</v>
      </c>
      <c r="D529" s="6" t="s">
        <v>2836</v>
      </c>
      <c r="E529" s="6" t="s">
        <v>1002</v>
      </c>
      <c r="F529" s="6" t="s">
        <v>1003</v>
      </c>
      <c r="G529" s="6" t="s">
        <v>1004</v>
      </c>
      <c r="H529" s="55">
        <v>1</v>
      </c>
      <c r="I529" s="6" t="s">
        <v>121</v>
      </c>
      <c r="J529" s="6">
        <v>0</v>
      </c>
      <c r="K529" s="6"/>
    </row>
    <row r="530" spans="1:11" ht="15.6" x14ac:dyDescent="0.3">
      <c r="A530" s="6" t="s">
        <v>792</v>
      </c>
      <c r="B530" s="6" t="s">
        <v>3174</v>
      </c>
      <c r="C530" s="6" t="s">
        <v>28</v>
      </c>
      <c r="D530" s="6" t="s">
        <v>2858</v>
      </c>
      <c r="E530" s="6" t="s">
        <v>981</v>
      </c>
      <c r="F530" s="6" t="s">
        <v>982</v>
      </c>
      <c r="G530" s="6" t="s">
        <v>184</v>
      </c>
      <c r="H530" s="55">
        <v>1</v>
      </c>
      <c r="I530" s="6" t="s">
        <v>121</v>
      </c>
      <c r="J530" s="6">
        <v>0</v>
      </c>
      <c r="K530" s="6"/>
    </row>
    <row r="531" spans="1:11" ht="15.6" x14ac:dyDescent="0.3">
      <c r="A531" s="6" t="s">
        <v>792</v>
      </c>
      <c r="B531" s="6" t="s">
        <v>3174</v>
      </c>
      <c r="C531" s="6" t="s">
        <v>28</v>
      </c>
      <c r="D531" s="6" t="s">
        <v>2893</v>
      </c>
      <c r="E531" s="6" t="s">
        <v>3723</v>
      </c>
      <c r="F531" s="6" t="s">
        <v>3724</v>
      </c>
      <c r="G531" s="6" t="s">
        <v>764</v>
      </c>
      <c r="H531" s="55">
        <v>1</v>
      </c>
      <c r="I531" s="6" t="s">
        <v>121</v>
      </c>
      <c r="J531" s="6">
        <v>0</v>
      </c>
      <c r="K531" s="6"/>
    </row>
    <row r="532" spans="1:11" s="8" customFormat="1" ht="15.6" x14ac:dyDescent="0.3">
      <c r="A532" s="8" t="s">
        <v>2562</v>
      </c>
      <c r="B532" s="61"/>
      <c r="H532" s="29">
        <f>SUM(H511:H531)</f>
        <v>21</v>
      </c>
      <c r="J532" s="29">
        <f>SUM(J511:J531)</f>
        <v>0</v>
      </c>
      <c r="K532" s="62">
        <f>(J532/H532)</f>
        <v>0</v>
      </c>
    </row>
    <row r="533" spans="1:11" ht="15.6" x14ac:dyDescent="0.3">
      <c r="A533" s="6"/>
      <c r="B533" s="6"/>
      <c r="C533" s="6"/>
      <c r="D533" s="6"/>
      <c r="E533" s="6"/>
      <c r="F533" s="6"/>
      <c r="G533" s="6"/>
      <c r="H533" s="55"/>
      <c r="I533" s="6"/>
      <c r="J533" s="6"/>
      <c r="K533" s="6"/>
    </row>
    <row r="534" spans="1:11" ht="15.6" x14ac:dyDescent="0.3">
      <c r="A534" s="6" t="s">
        <v>792</v>
      </c>
      <c r="B534" s="6" t="s">
        <v>3174</v>
      </c>
      <c r="C534" s="6" t="s">
        <v>26</v>
      </c>
      <c r="D534" s="6" t="s">
        <v>2835</v>
      </c>
      <c r="E534" s="6" t="s">
        <v>1006</v>
      </c>
      <c r="F534" s="6" t="s">
        <v>1007</v>
      </c>
      <c r="G534" s="6" t="s">
        <v>1008</v>
      </c>
      <c r="H534" s="55">
        <v>1</v>
      </c>
      <c r="I534" s="6" t="s">
        <v>121</v>
      </c>
      <c r="J534" s="6">
        <v>0</v>
      </c>
      <c r="K534" s="6"/>
    </row>
    <row r="535" spans="1:11" ht="15.6" x14ac:dyDescent="0.3">
      <c r="A535" s="6" t="s">
        <v>792</v>
      </c>
      <c r="B535" s="6" t="s">
        <v>3174</v>
      </c>
      <c r="C535" s="6" t="s">
        <v>26</v>
      </c>
      <c r="D535" s="6" t="s">
        <v>2835</v>
      </c>
      <c r="E535" s="6" t="s">
        <v>1013</v>
      </c>
      <c r="F535" s="6" t="s">
        <v>1014</v>
      </c>
      <c r="G535" s="6" t="s">
        <v>1015</v>
      </c>
      <c r="H535" s="55">
        <v>1</v>
      </c>
      <c r="I535" s="6" t="s">
        <v>121</v>
      </c>
      <c r="J535" s="6">
        <v>0</v>
      </c>
      <c r="K535" s="6"/>
    </row>
    <row r="536" spans="1:11" ht="15.6" x14ac:dyDescent="0.3">
      <c r="A536" s="6" t="s">
        <v>792</v>
      </c>
      <c r="B536" s="6" t="s">
        <v>3174</v>
      </c>
      <c r="C536" s="6" t="s">
        <v>26</v>
      </c>
      <c r="D536" s="6" t="s">
        <v>3172</v>
      </c>
      <c r="E536" s="6" t="s">
        <v>3215</v>
      </c>
      <c r="F536" s="6" t="s">
        <v>1005</v>
      </c>
      <c r="G536" s="6" t="s">
        <v>714</v>
      </c>
      <c r="H536" s="55">
        <v>1</v>
      </c>
      <c r="I536" s="6" t="s">
        <v>121</v>
      </c>
      <c r="J536" s="6">
        <v>0</v>
      </c>
      <c r="K536" s="6"/>
    </row>
    <row r="537" spans="1:11" ht="15.6" x14ac:dyDescent="0.3">
      <c r="A537" s="6" t="s">
        <v>792</v>
      </c>
      <c r="B537" s="6" t="s">
        <v>3174</v>
      </c>
      <c r="C537" s="6" t="s">
        <v>26</v>
      </c>
      <c r="D537" s="6" t="s">
        <v>3216</v>
      </c>
      <c r="E537" s="6" t="s">
        <v>3217</v>
      </c>
      <c r="F537" s="6" t="s">
        <v>800</v>
      </c>
      <c r="G537" s="6" t="s">
        <v>281</v>
      </c>
      <c r="H537" s="55">
        <v>1</v>
      </c>
      <c r="I537" s="6" t="s">
        <v>121</v>
      </c>
      <c r="J537" s="6">
        <v>0</v>
      </c>
      <c r="K537" s="6"/>
    </row>
    <row r="538" spans="1:11" ht="15.6" x14ac:dyDescent="0.3">
      <c r="A538" s="6" t="s">
        <v>792</v>
      </c>
      <c r="B538" s="6" t="s">
        <v>3174</v>
      </c>
      <c r="C538" s="6" t="s">
        <v>26</v>
      </c>
      <c r="D538" s="6" t="s">
        <v>2854</v>
      </c>
      <c r="E538" s="6" t="s">
        <v>3218</v>
      </c>
      <c r="F538" s="6" t="s">
        <v>927</v>
      </c>
      <c r="G538" s="6" t="s">
        <v>1009</v>
      </c>
      <c r="H538" s="55">
        <v>1</v>
      </c>
      <c r="I538" s="6" t="s">
        <v>121</v>
      </c>
      <c r="J538" s="6">
        <v>0</v>
      </c>
      <c r="K538" s="6"/>
    </row>
    <row r="539" spans="1:11" ht="15.6" x14ac:dyDescent="0.3">
      <c r="A539" s="6" t="s">
        <v>792</v>
      </c>
      <c r="B539" s="6" t="s">
        <v>3174</v>
      </c>
      <c r="C539" s="6" t="s">
        <v>26</v>
      </c>
      <c r="D539" s="6" t="s">
        <v>2836</v>
      </c>
      <c r="E539" s="6" t="s">
        <v>3220</v>
      </c>
      <c r="F539" s="6" t="s">
        <v>1017</v>
      </c>
      <c r="G539" s="6" t="s">
        <v>382</v>
      </c>
      <c r="H539" s="55">
        <v>1</v>
      </c>
      <c r="I539" s="6" t="s">
        <v>121</v>
      </c>
      <c r="J539" s="6">
        <v>0</v>
      </c>
      <c r="K539" s="6"/>
    </row>
    <row r="540" spans="1:11" ht="15.6" x14ac:dyDescent="0.3">
      <c r="A540" s="6" t="s">
        <v>792</v>
      </c>
      <c r="B540" s="6" t="s">
        <v>3174</v>
      </c>
      <c r="C540" s="6" t="s">
        <v>26</v>
      </c>
      <c r="D540" s="6" t="s">
        <v>3120</v>
      </c>
      <c r="E540" s="6" t="s">
        <v>3221</v>
      </c>
      <c r="F540" s="6" t="s">
        <v>1014</v>
      </c>
      <c r="G540" s="6" t="s">
        <v>1022</v>
      </c>
      <c r="H540" s="55">
        <v>1</v>
      </c>
      <c r="I540" s="6" t="s">
        <v>121</v>
      </c>
      <c r="J540" s="6">
        <v>0</v>
      </c>
      <c r="K540" s="6"/>
    </row>
    <row r="541" spans="1:11" ht="15.6" x14ac:dyDescent="0.3">
      <c r="A541" s="6" t="s">
        <v>792</v>
      </c>
      <c r="B541" s="6" t="s">
        <v>3174</v>
      </c>
      <c r="C541" s="6" t="s">
        <v>26</v>
      </c>
      <c r="D541" s="6" t="s">
        <v>2863</v>
      </c>
      <c r="E541" s="6" t="s">
        <v>3222</v>
      </c>
      <c r="F541" s="6" t="s">
        <v>1018</v>
      </c>
      <c r="G541" s="6" t="s">
        <v>1019</v>
      </c>
      <c r="H541" s="55">
        <v>1</v>
      </c>
      <c r="I541" s="6" t="s">
        <v>121</v>
      </c>
      <c r="J541" s="6">
        <v>0</v>
      </c>
      <c r="K541" s="6"/>
    </row>
    <row r="542" spans="1:11" ht="15.6" x14ac:dyDescent="0.3">
      <c r="A542" s="6" t="s">
        <v>792</v>
      </c>
      <c r="B542" s="6" t="s">
        <v>3174</v>
      </c>
      <c r="C542" s="6" t="s">
        <v>26</v>
      </c>
      <c r="D542" s="6" t="s">
        <v>3208</v>
      </c>
      <c r="E542" s="6" t="s">
        <v>3223</v>
      </c>
      <c r="F542" s="6" t="s">
        <v>1020</v>
      </c>
      <c r="G542" s="6" t="s">
        <v>1021</v>
      </c>
      <c r="H542" s="55">
        <v>1</v>
      </c>
      <c r="I542" s="6" t="s">
        <v>121</v>
      </c>
      <c r="J542" s="6">
        <v>0</v>
      </c>
      <c r="K542" s="6"/>
    </row>
    <row r="543" spans="1:11" ht="15.6" x14ac:dyDescent="0.3">
      <c r="A543" s="6" t="s">
        <v>792</v>
      </c>
      <c r="B543" s="6" t="s">
        <v>3174</v>
      </c>
      <c r="C543" s="6" t="s">
        <v>26</v>
      </c>
      <c r="D543" s="6" t="s">
        <v>2967</v>
      </c>
      <c r="E543" s="6" t="s">
        <v>3224</v>
      </c>
      <c r="F543" s="6" t="s">
        <v>358</v>
      </c>
      <c r="G543" s="6" t="s">
        <v>1023</v>
      </c>
      <c r="H543" s="55">
        <v>1</v>
      </c>
      <c r="I543" s="6" t="s">
        <v>121</v>
      </c>
      <c r="J543" s="6">
        <v>0</v>
      </c>
      <c r="K543" s="6"/>
    </row>
    <row r="544" spans="1:11" ht="15.6" x14ac:dyDescent="0.3">
      <c r="A544" s="6" t="s">
        <v>792</v>
      </c>
      <c r="B544" s="6" t="s">
        <v>3174</v>
      </c>
      <c r="C544" s="6" t="s">
        <v>26</v>
      </c>
      <c r="D544" s="6" t="s">
        <v>3093</v>
      </c>
      <c r="E544" s="6" t="s">
        <v>3225</v>
      </c>
      <c r="F544" s="6" t="s">
        <v>808</v>
      </c>
      <c r="G544" s="6" t="s">
        <v>382</v>
      </c>
      <c r="H544" s="55">
        <v>1</v>
      </c>
      <c r="I544" s="6" t="s">
        <v>121</v>
      </c>
      <c r="J544" s="6">
        <v>0</v>
      </c>
      <c r="K544" s="6"/>
    </row>
    <row r="545" spans="1:11" ht="15.6" x14ac:dyDescent="0.3">
      <c r="A545" s="6" t="s">
        <v>792</v>
      </c>
      <c r="B545" s="6" t="s">
        <v>3174</v>
      </c>
      <c r="C545" s="6" t="s">
        <v>26</v>
      </c>
      <c r="D545" s="6" t="s">
        <v>2907</v>
      </c>
      <c r="E545" s="6" t="s">
        <v>1024</v>
      </c>
      <c r="F545" s="6" t="s">
        <v>1025</v>
      </c>
      <c r="G545" s="6" t="s">
        <v>1026</v>
      </c>
      <c r="H545" s="55">
        <v>1</v>
      </c>
      <c r="I545" s="6" t="s">
        <v>121</v>
      </c>
      <c r="J545" s="6">
        <v>0</v>
      </c>
      <c r="K545" s="6"/>
    </row>
    <row r="546" spans="1:11" ht="15.6" x14ac:dyDescent="0.3">
      <c r="A546" s="6" t="s">
        <v>792</v>
      </c>
      <c r="B546" s="6" t="s">
        <v>3174</v>
      </c>
      <c r="C546" s="6" t="s">
        <v>26</v>
      </c>
      <c r="D546" s="6" t="s">
        <v>2875</v>
      </c>
      <c r="E546" s="6" t="s">
        <v>1016</v>
      </c>
      <c r="F546" s="6" t="s">
        <v>281</v>
      </c>
      <c r="G546" s="6" t="s">
        <v>275</v>
      </c>
      <c r="H546" s="55">
        <v>1</v>
      </c>
      <c r="I546" s="6" t="s">
        <v>121</v>
      </c>
      <c r="J546" s="6">
        <v>0</v>
      </c>
      <c r="K546" s="6"/>
    </row>
    <row r="547" spans="1:11" ht="15.6" x14ac:dyDescent="0.3">
      <c r="A547" s="6" t="s">
        <v>792</v>
      </c>
      <c r="B547" s="6" t="s">
        <v>3174</v>
      </c>
      <c r="C547" s="6" t="s">
        <v>26</v>
      </c>
      <c r="D547" s="6" t="s">
        <v>2907</v>
      </c>
      <c r="E547" s="6" t="s">
        <v>1027</v>
      </c>
      <c r="F547" s="6" t="s">
        <v>1028</v>
      </c>
      <c r="G547" s="6" t="s">
        <v>1029</v>
      </c>
      <c r="H547" s="55">
        <v>1</v>
      </c>
      <c r="I547" s="6" t="s">
        <v>121</v>
      </c>
      <c r="J547" s="6">
        <v>0</v>
      </c>
      <c r="K547" s="6"/>
    </row>
    <row r="548" spans="1:11" ht="15.6" x14ac:dyDescent="0.3">
      <c r="A548" s="6" t="s">
        <v>792</v>
      </c>
      <c r="B548" s="6" t="s">
        <v>3174</v>
      </c>
      <c r="C548" s="6" t="s">
        <v>26</v>
      </c>
      <c r="D548" s="6" t="s">
        <v>2892</v>
      </c>
      <c r="E548" s="6" t="s">
        <v>1010</v>
      </c>
      <c r="F548" s="6" t="s">
        <v>1011</v>
      </c>
      <c r="G548" s="6" t="s">
        <v>1012</v>
      </c>
      <c r="H548" s="55">
        <v>1</v>
      </c>
      <c r="I548" s="6" t="s">
        <v>121</v>
      </c>
      <c r="J548" s="6">
        <v>0</v>
      </c>
      <c r="K548" s="6"/>
    </row>
    <row r="549" spans="1:11" s="8" customFormat="1" ht="15.6" x14ac:dyDescent="0.3">
      <c r="A549" s="8" t="s">
        <v>2562</v>
      </c>
      <c r="B549" s="61"/>
      <c r="H549" s="29">
        <f>SUM(H534:H548)</f>
        <v>15</v>
      </c>
      <c r="J549" s="29">
        <f>SUM(J534:J548)</f>
        <v>0</v>
      </c>
      <c r="K549" s="62">
        <f>(J549/H549)</f>
        <v>0</v>
      </c>
    </row>
    <row r="550" spans="1:11" s="8" customFormat="1" ht="15.6" x14ac:dyDescent="0.3">
      <c r="A550" s="8" t="s">
        <v>2563</v>
      </c>
      <c r="B550" s="61"/>
      <c r="H550" s="29">
        <f>SUM(H464+H488+H509+H532+H549)</f>
        <v>79</v>
      </c>
      <c r="J550" s="29">
        <f>SUM(J464+J488+J509+J532+J549)</f>
        <v>0</v>
      </c>
      <c r="K550" s="62">
        <f>(J550/H550)</f>
        <v>0</v>
      </c>
    </row>
    <row r="551" spans="1:11" ht="15.6" x14ac:dyDescent="0.3">
      <c r="A551" s="6"/>
      <c r="B551" s="6"/>
      <c r="C551" s="6"/>
      <c r="D551" s="6"/>
      <c r="E551" s="6"/>
      <c r="F551" s="6"/>
      <c r="G551" s="6"/>
      <c r="H551" s="55"/>
      <c r="I551" s="6"/>
      <c r="J551" s="6"/>
      <c r="K551" s="6"/>
    </row>
    <row r="552" spans="1:11" ht="15.6" x14ac:dyDescent="0.3">
      <c r="A552" s="6" t="s">
        <v>792</v>
      </c>
      <c r="B552" s="6" t="s">
        <v>3226</v>
      </c>
      <c r="C552" s="6" t="s">
        <v>35</v>
      </c>
      <c r="D552" s="6" t="s">
        <v>2836</v>
      </c>
      <c r="E552" s="6" t="s">
        <v>1145</v>
      </c>
      <c r="F552" s="6" t="s">
        <v>1146</v>
      </c>
      <c r="G552" s="6" t="s">
        <v>1147</v>
      </c>
      <c r="H552" s="55">
        <v>1</v>
      </c>
      <c r="I552" s="6" t="s">
        <v>121</v>
      </c>
      <c r="J552" s="6">
        <v>0</v>
      </c>
      <c r="K552" s="6"/>
    </row>
    <row r="553" spans="1:11" ht="15.6" x14ac:dyDescent="0.3">
      <c r="A553" s="6" t="s">
        <v>792</v>
      </c>
      <c r="B553" s="6" t="s">
        <v>3226</v>
      </c>
      <c r="C553" s="6" t="s">
        <v>35</v>
      </c>
      <c r="D553" s="6" t="s">
        <v>3114</v>
      </c>
      <c r="E553" s="6" t="s">
        <v>3227</v>
      </c>
      <c r="F553" s="6" t="s">
        <v>1172</v>
      </c>
      <c r="G553" s="6" t="s">
        <v>458</v>
      </c>
      <c r="H553" s="55">
        <v>1</v>
      </c>
      <c r="I553" s="6" t="s">
        <v>121</v>
      </c>
      <c r="J553" s="6">
        <v>0</v>
      </c>
      <c r="K553" s="6"/>
    </row>
    <row r="554" spans="1:11" ht="15.6" x14ac:dyDescent="0.3">
      <c r="A554" s="6" t="s">
        <v>792</v>
      </c>
      <c r="B554" s="6" t="s">
        <v>3226</v>
      </c>
      <c r="C554" s="6" t="s">
        <v>35</v>
      </c>
      <c r="D554" s="6" t="s">
        <v>2983</v>
      </c>
      <c r="E554" s="6" t="s">
        <v>3228</v>
      </c>
      <c r="F554" s="6" t="s">
        <v>1158</v>
      </c>
      <c r="G554" s="6" t="s">
        <v>1159</v>
      </c>
      <c r="H554" s="55">
        <v>1</v>
      </c>
      <c r="I554" s="6" t="s">
        <v>121</v>
      </c>
      <c r="J554" s="6">
        <v>0</v>
      </c>
      <c r="K554" s="6"/>
    </row>
    <row r="555" spans="1:11" ht="15.6" x14ac:dyDescent="0.3">
      <c r="A555" s="6" t="s">
        <v>792</v>
      </c>
      <c r="B555" s="6" t="s">
        <v>3226</v>
      </c>
      <c r="C555" s="6" t="s">
        <v>35</v>
      </c>
      <c r="D555" s="6" t="s">
        <v>3126</v>
      </c>
      <c r="E555" s="6" t="s">
        <v>3229</v>
      </c>
      <c r="F555" s="6" t="s">
        <v>1162</v>
      </c>
      <c r="G555" s="6" t="s">
        <v>1163</v>
      </c>
      <c r="H555" s="55">
        <v>1</v>
      </c>
      <c r="I555" s="6" t="s">
        <v>121</v>
      </c>
      <c r="J555" s="6">
        <v>0</v>
      </c>
      <c r="K555" s="6"/>
    </row>
    <row r="556" spans="1:11" ht="15.6" x14ac:dyDescent="0.3">
      <c r="A556" s="6" t="s">
        <v>792</v>
      </c>
      <c r="B556" s="6" t="s">
        <v>3226</v>
      </c>
      <c r="C556" s="6" t="s">
        <v>35</v>
      </c>
      <c r="D556" s="6" t="s">
        <v>3230</v>
      </c>
      <c r="E556" s="6" t="s">
        <v>3231</v>
      </c>
      <c r="F556" s="6" t="s">
        <v>888</v>
      </c>
      <c r="G556" s="6" t="s">
        <v>1171</v>
      </c>
      <c r="H556" s="55">
        <v>1</v>
      </c>
      <c r="I556" s="6" t="s">
        <v>121</v>
      </c>
      <c r="J556" s="6">
        <v>0</v>
      </c>
      <c r="K556" s="6"/>
    </row>
    <row r="557" spans="1:11" ht="15.6" x14ac:dyDescent="0.3">
      <c r="A557" s="6" t="s">
        <v>792</v>
      </c>
      <c r="B557" s="6" t="s">
        <v>3226</v>
      </c>
      <c r="C557" s="6" t="s">
        <v>35</v>
      </c>
      <c r="D557" s="6" t="s">
        <v>3066</v>
      </c>
      <c r="E557" s="6" t="s">
        <v>3232</v>
      </c>
      <c r="F557" s="6" t="s">
        <v>885</v>
      </c>
      <c r="G557" s="6" t="s">
        <v>420</v>
      </c>
      <c r="H557" s="55">
        <v>1</v>
      </c>
      <c r="I557" s="6" t="s">
        <v>121</v>
      </c>
      <c r="J557" s="6">
        <v>0</v>
      </c>
      <c r="K557" s="6"/>
    </row>
    <row r="558" spans="1:11" ht="15.6" x14ac:dyDescent="0.3">
      <c r="A558" s="6" t="s">
        <v>792</v>
      </c>
      <c r="B558" s="6" t="s">
        <v>3226</v>
      </c>
      <c r="C558" s="6" t="s">
        <v>35</v>
      </c>
      <c r="D558" s="6" t="s">
        <v>2905</v>
      </c>
      <c r="E558" s="6" t="s">
        <v>3233</v>
      </c>
      <c r="F558" s="6" t="s">
        <v>1160</v>
      </c>
      <c r="G558" s="6" t="s">
        <v>1161</v>
      </c>
      <c r="H558" s="55">
        <v>1</v>
      </c>
      <c r="I558" s="6" t="s">
        <v>121</v>
      </c>
      <c r="J558" s="6">
        <v>0</v>
      </c>
      <c r="K558" s="6"/>
    </row>
    <row r="559" spans="1:11" ht="15.6" x14ac:dyDescent="0.3">
      <c r="A559" s="6" t="s">
        <v>792</v>
      </c>
      <c r="B559" s="6" t="s">
        <v>3226</v>
      </c>
      <c r="C559" s="6" t="s">
        <v>35</v>
      </c>
      <c r="D559" s="6" t="s">
        <v>2836</v>
      </c>
      <c r="E559" s="6" t="s">
        <v>1148</v>
      </c>
      <c r="F559" s="6" t="s">
        <v>1149</v>
      </c>
      <c r="G559" s="6" t="s">
        <v>236</v>
      </c>
      <c r="H559" s="55">
        <v>1</v>
      </c>
      <c r="I559" s="6" t="s">
        <v>121</v>
      </c>
      <c r="J559" s="6">
        <v>0</v>
      </c>
      <c r="K559" s="6"/>
    </row>
    <row r="560" spans="1:11" ht="15.6" x14ac:dyDescent="0.3">
      <c r="A560" s="6" t="s">
        <v>792</v>
      </c>
      <c r="B560" s="6" t="s">
        <v>3226</v>
      </c>
      <c r="C560" s="6" t="s">
        <v>35</v>
      </c>
      <c r="D560" s="6" t="s">
        <v>2836</v>
      </c>
      <c r="E560" s="6" t="s">
        <v>1166</v>
      </c>
      <c r="F560" s="6" t="s">
        <v>1167</v>
      </c>
      <c r="G560" s="6" t="s">
        <v>1168</v>
      </c>
      <c r="H560" s="55">
        <v>1</v>
      </c>
      <c r="I560" s="6" t="s">
        <v>121</v>
      </c>
      <c r="J560" s="6">
        <v>0</v>
      </c>
      <c r="K560" s="6"/>
    </row>
    <row r="561" spans="1:11" ht="15.6" x14ac:dyDescent="0.3">
      <c r="A561" s="6" t="s">
        <v>792</v>
      </c>
      <c r="B561" s="6" t="s">
        <v>3226</v>
      </c>
      <c r="C561" s="6" t="s">
        <v>35</v>
      </c>
      <c r="D561" s="6" t="s">
        <v>2836</v>
      </c>
      <c r="E561" s="6" t="s">
        <v>1169</v>
      </c>
      <c r="F561" s="6" t="s">
        <v>953</v>
      </c>
      <c r="G561" s="6" t="s">
        <v>1170</v>
      </c>
      <c r="H561" s="55">
        <v>1</v>
      </c>
      <c r="I561" s="6" t="s">
        <v>121</v>
      </c>
      <c r="J561" s="6">
        <v>0</v>
      </c>
      <c r="K561" s="6"/>
    </row>
    <row r="562" spans="1:11" ht="15.6" x14ac:dyDescent="0.3">
      <c r="A562" s="6" t="s">
        <v>792</v>
      </c>
      <c r="B562" s="6" t="s">
        <v>3226</v>
      </c>
      <c r="C562" s="6" t="s">
        <v>35</v>
      </c>
      <c r="D562" s="6" t="s">
        <v>2836</v>
      </c>
      <c r="E562" s="6" t="s">
        <v>1164</v>
      </c>
      <c r="F562" s="6" t="s">
        <v>690</v>
      </c>
      <c r="G562" s="6" t="s">
        <v>1165</v>
      </c>
      <c r="H562" s="55">
        <v>1</v>
      </c>
      <c r="I562" s="6" t="s">
        <v>121</v>
      </c>
      <c r="J562" s="6">
        <v>0</v>
      </c>
      <c r="K562" s="6"/>
    </row>
    <row r="563" spans="1:11" ht="15.6" x14ac:dyDescent="0.3">
      <c r="A563" s="6" t="s">
        <v>792</v>
      </c>
      <c r="B563" s="6" t="s">
        <v>3226</v>
      </c>
      <c r="C563" s="6" t="s">
        <v>35</v>
      </c>
      <c r="D563" s="6" t="s">
        <v>2892</v>
      </c>
      <c r="E563" s="6" t="s">
        <v>1154</v>
      </c>
      <c r="F563" s="6" t="s">
        <v>1155</v>
      </c>
      <c r="G563" s="6" t="s">
        <v>199</v>
      </c>
      <c r="H563" s="55">
        <v>1</v>
      </c>
      <c r="I563" s="6" t="s">
        <v>121</v>
      </c>
      <c r="J563" s="6">
        <v>0</v>
      </c>
      <c r="K563" s="6"/>
    </row>
    <row r="564" spans="1:11" ht="15.6" x14ac:dyDescent="0.3">
      <c r="A564" s="6" t="s">
        <v>792</v>
      </c>
      <c r="B564" s="6" t="s">
        <v>3226</v>
      </c>
      <c r="C564" s="6" t="s">
        <v>35</v>
      </c>
      <c r="D564" s="6" t="s">
        <v>2974</v>
      </c>
      <c r="E564" s="6" t="s">
        <v>1156</v>
      </c>
      <c r="F564" s="6" t="s">
        <v>164</v>
      </c>
      <c r="G564" s="6" t="s">
        <v>1157</v>
      </c>
      <c r="H564" s="55">
        <v>1</v>
      </c>
      <c r="I564" s="6" t="s">
        <v>121</v>
      </c>
      <c r="J564" s="6">
        <v>0</v>
      </c>
      <c r="K564" s="6"/>
    </row>
    <row r="565" spans="1:11" ht="15.6" x14ac:dyDescent="0.3">
      <c r="A565" s="6" t="s">
        <v>792</v>
      </c>
      <c r="B565" s="6" t="s">
        <v>3226</v>
      </c>
      <c r="C565" s="6" t="s">
        <v>35</v>
      </c>
      <c r="D565" s="6" t="s">
        <v>2836</v>
      </c>
      <c r="E565" s="6" t="s">
        <v>1151</v>
      </c>
      <c r="F565" s="6" t="s">
        <v>1152</v>
      </c>
      <c r="G565" s="6" t="s">
        <v>1153</v>
      </c>
      <c r="H565" s="55">
        <v>1</v>
      </c>
      <c r="I565" s="6" t="s">
        <v>121</v>
      </c>
      <c r="J565" s="6">
        <v>0</v>
      </c>
      <c r="K565" s="6"/>
    </row>
    <row r="566" spans="1:11" s="8" customFormat="1" ht="15.6" x14ac:dyDescent="0.3">
      <c r="A566" s="8" t="s">
        <v>2562</v>
      </c>
      <c r="B566" s="61"/>
      <c r="H566" s="29">
        <f>SUM(H552:H565)</f>
        <v>14</v>
      </c>
      <c r="J566" s="29">
        <f>SUM(J552:J565)</f>
        <v>0</v>
      </c>
      <c r="K566" s="62">
        <f>(J566/H566)</f>
        <v>0</v>
      </c>
    </row>
    <row r="567" spans="1:11" ht="15.6" x14ac:dyDescent="0.3">
      <c r="A567" s="6"/>
      <c r="B567" s="6"/>
      <c r="C567" s="6"/>
      <c r="D567" s="6"/>
      <c r="E567" s="6"/>
      <c r="F567" s="6"/>
      <c r="G567" s="6"/>
      <c r="H567" s="55"/>
      <c r="I567" s="6"/>
      <c r="J567" s="6"/>
      <c r="K567" s="6"/>
    </row>
    <row r="568" spans="1:11" ht="15.6" x14ac:dyDescent="0.3">
      <c r="A568" s="6" t="s">
        <v>792</v>
      </c>
      <c r="B568" s="6" t="s">
        <v>3226</v>
      </c>
      <c r="C568" s="6" t="s">
        <v>30</v>
      </c>
      <c r="D568" s="6" t="s">
        <v>2893</v>
      </c>
      <c r="E568" s="6" t="s">
        <v>3234</v>
      </c>
      <c r="F568" s="6" t="s">
        <v>136</v>
      </c>
      <c r="G568" s="6" t="s">
        <v>1254</v>
      </c>
      <c r="H568" s="55">
        <v>1</v>
      </c>
      <c r="I568" s="6" t="s">
        <v>121</v>
      </c>
      <c r="J568" s="6">
        <v>0</v>
      </c>
      <c r="K568" s="6"/>
    </row>
    <row r="569" spans="1:11" ht="15.6" x14ac:dyDescent="0.3">
      <c r="A569" s="6" t="s">
        <v>792</v>
      </c>
      <c r="B569" s="6" t="s">
        <v>3226</v>
      </c>
      <c r="C569" s="6" t="s">
        <v>30</v>
      </c>
      <c r="D569" s="6" t="s">
        <v>2893</v>
      </c>
      <c r="E569" s="6" t="s">
        <v>3235</v>
      </c>
      <c r="F569" s="6" t="s">
        <v>467</v>
      </c>
      <c r="G569" s="6" t="s">
        <v>3236</v>
      </c>
      <c r="H569" s="55">
        <v>1</v>
      </c>
      <c r="I569" s="6" t="s">
        <v>121</v>
      </c>
      <c r="J569" s="6">
        <v>0</v>
      </c>
      <c r="K569" s="6"/>
    </row>
    <row r="570" spans="1:11" ht="15.6" x14ac:dyDescent="0.3">
      <c r="A570" s="6" t="s">
        <v>792</v>
      </c>
      <c r="B570" s="6" t="s">
        <v>3226</v>
      </c>
      <c r="C570" s="6" t="s">
        <v>30</v>
      </c>
      <c r="D570" s="6" t="s">
        <v>3006</v>
      </c>
      <c r="E570" s="6" t="s">
        <v>3237</v>
      </c>
      <c r="F570" s="6" t="s">
        <v>864</v>
      </c>
      <c r="G570" s="6" t="s">
        <v>1043</v>
      </c>
      <c r="H570" s="55">
        <v>1</v>
      </c>
      <c r="I570" s="6" t="s">
        <v>121</v>
      </c>
      <c r="J570" s="6">
        <v>0</v>
      </c>
      <c r="K570" s="6"/>
    </row>
    <row r="571" spans="1:11" ht="15.6" x14ac:dyDescent="0.3">
      <c r="A571" s="6" t="s">
        <v>792</v>
      </c>
      <c r="B571" s="6" t="s">
        <v>3226</v>
      </c>
      <c r="C571" s="6" t="s">
        <v>30</v>
      </c>
      <c r="D571" s="6" t="s">
        <v>2938</v>
      </c>
      <c r="E571" s="6" t="s">
        <v>3239</v>
      </c>
      <c r="F571" s="6" t="s">
        <v>809</v>
      </c>
      <c r="G571" s="6" t="s">
        <v>139</v>
      </c>
      <c r="H571" s="55">
        <v>1</v>
      </c>
      <c r="I571" s="6" t="s">
        <v>121</v>
      </c>
      <c r="J571" s="6">
        <v>0</v>
      </c>
      <c r="K571" s="6"/>
    </row>
    <row r="572" spans="1:11" ht="15.6" x14ac:dyDescent="0.3">
      <c r="A572" s="6" t="s">
        <v>792</v>
      </c>
      <c r="B572" s="6" t="s">
        <v>3226</v>
      </c>
      <c r="C572" s="6" t="s">
        <v>30</v>
      </c>
      <c r="D572" s="6" t="s">
        <v>3240</v>
      </c>
      <c r="E572" s="6" t="s">
        <v>3165</v>
      </c>
      <c r="F572" s="6" t="s">
        <v>804</v>
      </c>
      <c r="G572" s="6" t="s">
        <v>196</v>
      </c>
      <c r="H572" s="55">
        <v>1</v>
      </c>
      <c r="I572" s="6" t="s">
        <v>121</v>
      </c>
      <c r="J572" s="6">
        <v>0</v>
      </c>
      <c r="K572" s="6"/>
    </row>
    <row r="573" spans="1:11" ht="15.6" x14ac:dyDescent="0.3">
      <c r="A573" s="6" t="s">
        <v>792</v>
      </c>
      <c r="B573" s="6" t="s">
        <v>3226</v>
      </c>
      <c r="C573" s="6" t="s">
        <v>30</v>
      </c>
      <c r="D573" s="6" t="s">
        <v>2996</v>
      </c>
      <c r="E573" s="6" t="s">
        <v>3241</v>
      </c>
      <c r="F573" s="6" t="s">
        <v>1040</v>
      </c>
      <c r="G573" s="6" t="s">
        <v>1041</v>
      </c>
      <c r="H573" s="55">
        <v>1</v>
      </c>
      <c r="I573" s="6" t="s">
        <v>121</v>
      </c>
      <c r="J573" s="6">
        <v>0</v>
      </c>
      <c r="K573" s="6"/>
    </row>
    <row r="574" spans="1:11" ht="15.6" x14ac:dyDescent="0.3">
      <c r="A574" s="6" t="s">
        <v>792</v>
      </c>
      <c r="B574" s="6" t="s">
        <v>3226</v>
      </c>
      <c r="C574" s="6" t="s">
        <v>30</v>
      </c>
      <c r="D574" s="6" t="s">
        <v>2882</v>
      </c>
      <c r="E574" s="6" t="s">
        <v>3167</v>
      </c>
      <c r="F574" s="6" t="s">
        <v>1036</v>
      </c>
      <c r="G574" s="6" t="s">
        <v>284</v>
      </c>
      <c r="H574" s="55">
        <v>1</v>
      </c>
      <c r="I574" s="6" t="s">
        <v>121</v>
      </c>
      <c r="J574" s="6">
        <v>0</v>
      </c>
      <c r="K574" s="6"/>
    </row>
    <row r="575" spans="1:11" ht="15.6" x14ac:dyDescent="0.3">
      <c r="A575" s="6" t="s">
        <v>792</v>
      </c>
      <c r="B575" s="6" t="s">
        <v>3226</v>
      </c>
      <c r="C575" s="6" t="s">
        <v>30</v>
      </c>
      <c r="D575" s="6" t="s">
        <v>2938</v>
      </c>
      <c r="E575" s="6" t="s">
        <v>3242</v>
      </c>
      <c r="F575" s="6" t="s">
        <v>1036</v>
      </c>
      <c r="G575" s="6" t="s">
        <v>1037</v>
      </c>
      <c r="H575" s="55">
        <v>1</v>
      </c>
      <c r="I575" s="6" t="s">
        <v>121</v>
      </c>
      <c r="J575" s="6">
        <v>0</v>
      </c>
      <c r="K575" s="6"/>
    </row>
    <row r="576" spans="1:11" ht="15.6" x14ac:dyDescent="0.3">
      <c r="A576" s="6" t="s">
        <v>792</v>
      </c>
      <c r="B576" s="6" t="s">
        <v>3226</v>
      </c>
      <c r="C576" s="6" t="s">
        <v>30</v>
      </c>
      <c r="D576" s="6" t="s">
        <v>2923</v>
      </c>
      <c r="E576" s="6" t="s">
        <v>3243</v>
      </c>
      <c r="F576" s="6" t="s">
        <v>1032</v>
      </c>
      <c r="G576" s="6" t="s">
        <v>1033</v>
      </c>
      <c r="H576" s="55">
        <v>1</v>
      </c>
      <c r="I576" s="6" t="s">
        <v>121</v>
      </c>
      <c r="J576" s="6">
        <v>0</v>
      </c>
      <c r="K576" s="6"/>
    </row>
    <row r="577" spans="1:11" ht="15.6" x14ac:dyDescent="0.3">
      <c r="A577" s="6" t="s">
        <v>792</v>
      </c>
      <c r="B577" s="6" t="s">
        <v>3226</v>
      </c>
      <c r="C577" s="6" t="s">
        <v>30</v>
      </c>
      <c r="D577" s="6" t="s">
        <v>2838</v>
      </c>
      <c r="E577" s="6" t="s">
        <v>3244</v>
      </c>
      <c r="F577" s="6" t="s">
        <v>1038</v>
      </c>
      <c r="G577" s="6" t="s">
        <v>1039</v>
      </c>
      <c r="H577" s="55">
        <v>1</v>
      </c>
      <c r="I577" s="6" t="s">
        <v>121</v>
      </c>
      <c r="J577" s="6">
        <v>0</v>
      </c>
      <c r="K577" s="6"/>
    </row>
    <row r="578" spans="1:11" ht="15.6" x14ac:dyDescent="0.3">
      <c r="A578" s="6" t="s">
        <v>792</v>
      </c>
      <c r="B578" s="6" t="s">
        <v>3226</v>
      </c>
      <c r="C578" s="6" t="s">
        <v>30</v>
      </c>
      <c r="D578" s="6" t="s">
        <v>2996</v>
      </c>
      <c r="E578" s="6" t="s">
        <v>3245</v>
      </c>
      <c r="F578" s="6" t="s">
        <v>1040</v>
      </c>
      <c r="G578" s="6" t="s">
        <v>1044</v>
      </c>
      <c r="H578" s="55">
        <v>1</v>
      </c>
      <c r="I578" s="6" t="s">
        <v>121</v>
      </c>
      <c r="J578" s="6">
        <v>0</v>
      </c>
      <c r="K578" s="6"/>
    </row>
    <row r="579" spans="1:11" ht="15.6" x14ac:dyDescent="0.3">
      <c r="A579" s="6" t="s">
        <v>792</v>
      </c>
      <c r="B579" s="6" t="s">
        <v>3226</v>
      </c>
      <c r="C579" s="6" t="s">
        <v>30</v>
      </c>
      <c r="D579" s="6" t="s">
        <v>2870</v>
      </c>
      <c r="E579" s="6" t="s">
        <v>3246</v>
      </c>
      <c r="F579" s="6" t="s">
        <v>1030</v>
      </c>
      <c r="G579" s="6" t="s">
        <v>1031</v>
      </c>
      <c r="H579" s="55">
        <v>1</v>
      </c>
      <c r="I579" s="6" t="s">
        <v>121</v>
      </c>
      <c r="J579" s="6">
        <v>0</v>
      </c>
      <c r="K579" s="6"/>
    </row>
    <row r="580" spans="1:11" ht="15.6" x14ac:dyDescent="0.3">
      <c r="A580" s="6" t="s">
        <v>792</v>
      </c>
      <c r="B580" s="6" t="s">
        <v>3226</v>
      </c>
      <c r="C580" s="6" t="s">
        <v>30</v>
      </c>
      <c r="D580" s="6" t="s">
        <v>3247</v>
      </c>
      <c r="E580" s="6" t="s">
        <v>3248</v>
      </c>
      <c r="F580" s="6" t="s">
        <v>1034</v>
      </c>
      <c r="G580" s="6" t="s">
        <v>1035</v>
      </c>
      <c r="H580" s="55">
        <v>1</v>
      </c>
      <c r="I580" s="6" t="s">
        <v>121</v>
      </c>
      <c r="J580" s="6">
        <v>0</v>
      </c>
      <c r="K580" s="6"/>
    </row>
    <row r="581" spans="1:11" ht="15.6" x14ac:dyDescent="0.3">
      <c r="A581" s="6" t="s">
        <v>792</v>
      </c>
      <c r="B581" s="6" t="s">
        <v>3226</v>
      </c>
      <c r="C581" s="6" t="s">
        <v>30</v>
      </c>
      <c r="D581" s="6" t="s">
        <v>2836</v>
      </c>
      <c r="E581" s="6" t="s">
        <v>1045</v>
      </c>
      <c r="F581" s="6" t="s">
        <v>1046</v>
      </c>
      <c r="G581" s="6" t="s">
        <v>1047</v>
      </c>
      <c r="H581" s="55">
        <v>1</v>
      </c>
      <c r="I581" s="6" t="s">
        <v>121</v>
      </c>
      <c r="J581" s="6">
        <v>0</v>
      </c>
      <c r="K581" s="6"/>
    </row>
    <row r="582" spans="1:11" ht="15.6" x14ac:dyDescent="0.3">
      <c r="A582" s="6" t="s">
        <v>792</v>
      </c>
      <c r="B582" s="6" t="s">
        <v>3226</v>
      </c>
      <c r="C582" s="6" t="s">
        <v>30</v>
      </c>
      <c r="D582" s="6" t="s">
        <v>2893</v>
      </c>
      <c r="E582" s="6" t="s">
        <v>3249</v>
      </c>
      <c r="F582" s="6" t="s">
        <v>834</v>
      </c>
      <c r="G582" s="6" t="s">
        <v>3250</v>
      </c>
      <c r="H582" s="55">
        <v>1</v>
      </c>
      <c r="I582" s="6" t="s">
        <v>121</v>
      </c>
      <c r="J582" s="6">
        <v>0</v>
      </c>
      <c r="K582" s="6"/>
    </row>
    <row r="583" spans="1:11" s="8" customFormat="1" ht="15.6" x14ac:dyDescent="0.3">
      <c r="A583" s="8" t="s">
        <v>2562</v>
      </c>
      <c r="B583" s="61"/>
      <c r="H583" s="29">
        <f>SUM(H568:H582)</f>
        <v>15</v>
      </c>
      <c r="J583" s="29">
        <f>SUM(J568:J582)</f>
        <v>0</v>
      </c>
      <c r="K583" s="62">
        <f>(J583/H583)</f>
        <v>0</v>
      </c>
    </row>
    <row r="584" spans="1:11" ht="15.6" x14ac:dyDescent="0.3">
      <c r="A584" s="6"/>
      <c r="B584" s="6"/>
      <c r="C584" s="6"/>
      <c r="D584" s="6"/>
      <c r="E584" s="6"/>
      <c r="F584" s="6"/>
      <c r="G584" s="6"/>
      <c r="H584" s="55"/>
      <c r="I584" s="6"/>
      <c r="J584" s="6"/>
      <c r="K584" s="6"/>
    </row>
    <row r="585" spans="1:11" ht="15.6" x14ac:dyDescent="0.3">
      <c r="A585" s="6" t="s">
        <v>792</v>
      </c>
      <c r="B585" s="6" t="s">
        <v>3226</v>
      </c>
      <c r="C585" s="6" t="s">
        <v>32</v>
      </c>
      <c r="D585" s="6" t="s">
        <v>2836</v>
      </c>
      <c r="E585" s="6" t="s">
        <v>1049</v>
      </c>
      <c r="F585" s="6" t="s">
        <v>149</v>
      </c>
      <c r="G585" s="6" t="s">
        <v>1050</v>
      </c>
      <c r="H585" s="55">
        <v>1</v>
      </c>
      <c r="I585" s="6" t="s">
        <v>121</v>
      </c>
      <c r="J585" s="6">
        <v>0</v>
      </c>
      <c r="K585" s="6"/>
    </row>
    <row r="586" spans="1:11" ht="15.6" x14ac:dyDescent="0.3">
      <c r="A586" s="6" t="s">
        <v>792</v>
      </c>
      <c r="B586" s="6" t="s">
        <v>3226</v>
      </c>
      <c r="C586" s="6" t="s">
        <v>32</v>
      </c>
      <c r="D586" s="6" t="s">
        <v>2854</v>
      </c>
      <c r="E586" s="6" t="s">
        <v>1051</v>
      </c>
      <c r="F586" s="6" t="s">
        <v>808</v>
      </c>
      <c r="G586" s="6" t="s">
        <v>472</v>
      </c>
      <c r="H586" s="55">
        <v>1</v>
      </c>
      <c r="I586" s="6" t="s">
        <v>121</v>
      </c>
      <c r="J586" s="6">
        <v>0</v>
      </c>
      <c r="K586" s="6"/>
    </row>
    <row r="587" spans="1:11" ht="15.6" x14ac:dyDescent="0.3">
      <c r="A587" s="6" t="s">
        <v>792</v>
      </c>
      <c r="B587" s="6" t="s">
        <v>3226</v>
      </c>
      <c r="C587" s="6" t="s">
        <v>32</v>
      </c>
      <c r="D587" s="6" t="s">
        <v>3202</v>
      </c>
      <c r="E587" s="6" t="s">
        <v>3251</v>
      </c>
      <c r="F587" s="6" t="s">
        <v>1061</v>
      </c>
      <c r="G587" s="6" t="s">
        <v>376</v>
      </c>
      <c r="H587" s="55">
        <v>1</v>
      </c>
      <c r="I587" s="6" t="s">
        <v>121</v>
      </c>
      <c r="J587" s="6">
        <v>0</v>
      </c>
      <c r="K587" s="6"/>
    </row>
    <row r="588" spans="1:11" ht="15.6" x14ac:dyDescent="0.3">
      <c r="A588" s="6" t="s">
        <v>792</v>
      </c>
      <c r="B588" s="6" t="s">
        <v>3226</v>
      </c>
      <c r="C588" s="6" t="s">
        <v>32</v>
      </c>
      <c r="D588" s="6" t="s">
        <v>3202</v>
      </c>
      <c r="E588" s="6" t="s">
        <v>3252</v>
      </c>
      <c r="F588" s="6" t="s">
        <v>1062</v>
      </c>
      <c r="G588" s="6" t="s">
        <v>135</v>
      </c>
      <c r="H588" s="55">
        <v>1</v>
      </c>
      <c r="I588" s="6" t="s">
        <v>121</v>
      </c>
      <c r="J588" s="6">
        <v>0</v>
      </c>
      <c r="K588" s="6"/>
    </row>
    <row r="589" spans="1:11" ht="15.6" x14ac:dyDescent="0.3">
      <c r="A589" s="6" t="s">
        <v>792</v>
      </c>
      <c r="B589" s="6" t="s">
        <v>3226</v>
      </c>
      <c r="C589" s="6" t="s">
        <v>32</v>
      </c>
      <c r="D589" s="6" t="s">
        <v>3189</v>
      </c>
      <c r="E589" s="6" t="s">
        <v>3253</v>
      </c>
      <c r="F589" s="6" t="s">
        <v>1063</v>
      </c>
      <c r="G589" s="6" t="s">
        <v>135</v>
      </c>
      <c r="H589" s="55">
        <v>1</v>
      </c>
      <c r="I589" s="6" t="s">
        <v>121</v>
      </c>
      <c r="J589" s="6">
        <v>0</v>
      </c>
      <c r="K589" s="6"/>
    </row>
    <row r="590" spans="1:11" ht="15.6" x14ac:dyDescent="0.3">
      <c r="A590" s="6" t="s">
        <v>792</v>
      </c>
      <c r="B590" s="6" t="s">
        <v>3226</v>
      </c>
      <c r="C590" s="6" t="s">
        <v>32</v>
      </c>
      <c r="D590" s="6" t="s">
        <v>3254</v>
      </c>
      <c r="E590" s="6" t="s">
        <v>3255</v>
      </c>
      <c r="F590" s="6" t="s">
        <v>1059</v>
      </c>
      <c r="G590" s="6" t="s">
        <v>1060</v>
      </c>
      <c r="H590" s="55">
        <v>1</v>
      </c>
      <c r="I590" s="6" t="s">
        <v>121</v>
      </c>
      <c r="J590" s="6">
        <v>0</v>
      </c>
      <c r="K590" s="6"/>
    </row>
    <row r="591" spans="1:11" ht="15.6" x14ac:dyDescent="0.3">
      <c r="A591" s="6" t="s">
        <v>792</v>
      </c>
      <c r="B591" s="6" t="s">
        <v>3226</v>
      </c>
      <c r="C591" s="6" t="s">
        <v>32</v>
      </c>
      <c r="D591" s="6" t="s">
        <v>2861</v>
      </c>
      <c r="E591" s="6" t="s">
        <v>1048</v>
      </c>
      <c r="F591" s="6" t="s">
        <v>1003</v>
      </c>
      <c r="G591" s="6" t="s">
        <v>915</v>
      </c>
      <c r="H591" s="55">
        <v>1</v>
      </c>
      <c r="I591" s="6" t="s">
        <v>121</v>
      </c>
      <c r="J591" s="6">
        <v>0</v>
      </c>
      <c r="K591" s="6"/>
    </row>
    <row r="592" spans="1:11" ht="15.6" x14ac:dyDescent="0.3">
      <c r="A592" s="6" t="s">
        <v>792</v>
      </c>
      <c r="B592" s="6" t="s">
        <v>3226</v>
      </c>
      <c r="C592" s="6" t="s">
        <v>32</v>
      </c>
      <c r="D592" s="6" t="s">
        <v>2942</v>
      </c>
      <c r="E592" s="6" t="s">
        <v>696</v>
      </c>
      <c r="F592" s="6" t="s">
        <v>697</v>
      </c>
      <c r="G592" s="6" t="s">
        <v>437</v>
      </c>
      <c r="H592" s="55">
        <v>1</v>
      </c>
      <c r="I592" s="6" t="s">
        <v>121</v>
      </c>
      <c r="J592" s="6">
        <v>0</v>
      </c>
      <c r="K592" s="6"/>
    </row>
    <row r="593" spans="1:11" ht="15.6" x14ac:dyDescent="0.3">
      <c r="A593" s="6" t="s">
        <v>792</v>
      </c>
      <c r="B593" s="6" t="s">
        <v>3226</v>
      </c>
      <c r="C593" s="6" t="s">
        <v>32</v>
      </c>
      <c r="D593" s="6" t="s">
        <v>2951</v>
      </c>
      <c r="E593" s="6" t="s">
        <v>1052</v>
      </c>
      <c r="F593" s="6" t="s">
        <v>1053</v>
      </c>
      <c r="G593" s="6" t="s">
        <v>1054</v>
      </c>
      <c r="H593" s="55">
        <v>1</v>
      </c>
      <c r="I593" s="6" t="s">
        <v>121</v>
      </c>
      <c r="J593" s="6">
        <v>0</v>
      </c>
      <c r="K593" s="6"/>
    </row>
    <row r="594" spans="1:11" ht="15.6" x14ac:dyDescent="0.3">
      <c r="A594" s="6" t="s">
        <v>792</v>
      </c>
      <c r="B594" s="6" t="s">
        <v>3226</v>
      </c>
      <c r="C594" s="6" t="s">
        <v>32</v>
      </c>
      <c r="D594" s="6" t="s">
        <v>2852</v>
      </c>
      <c r="E594" s="6" t="s">
        <v>1064</v>
      </c>
      <c r="F594" s="6" t="s">
        <v>1003</v>
      </c>
      <c r="G594" s="6" t="s">
        <v>1065</v>
      </c>
      <c r="H594" s="55">
        <v>1</v>
      </c>
      <c r="I594" s="6" t="s">
        <v>121</v>
      </c>
      <c r="J594" s="6">
        <v>0</v>
      </c>
      <c r="K594" s="6"/>
    </row>
    <row r="595" spans="1:11" ht="15.6" x14ac:dyDescent="0.3">
      <c r="A595" s="6" t="s">
        <v>792</v>
      </c>
      <c r="B595" s="6" t="s">
        <v>3226</v>
      </c>
      <c r="C595" s="6" t="s">
        <v>32</v>
      </c>
      <c r="D595" s="6" t="s">
        <v>2917</v>
      </c>
      <c r="E595" s="6" t="s">
        <v>1055</v>
      </c>
      <c r="F595" s="6" t="s">
        <v>1056</v>
      </c>
      <c r="G595" s="6" t="s">
        <v>557</v>
      </c>
      <c r="H595" s="55">
        <v>1</v>
      </c>
      <c r="I595" s="6" t="s">
        <v>121</v>
      </c>
      <c r="J595" s="6">
        <v>0</v>
      </c>
      <c r="K595" s="6"/>
    </row>
    <row r="596" spans="1:11" ht="15.6" x14ac:dyDescent="0.3">
      <c r="A596" s="6" t="s">
        <v>792</v>
      </c>
      <c r="B596" s="6" t="s">
        <v>3226</v>
      </c>
      <c r="C596" s="6" t="s">
        <v>32</v>
      </c>
      <c r="D596" s="6" t="s">
        <v>2861</v>
      </c>
      <c r="E596" s="6" t="s">
        <v>1057</v>
      </c>
      <c r="F596" s="6" t="s">
        <v>1058</v>
      </c>
      <c r="G596" s="6" t="s">
        <v>481</v>
      </c>
      <c r="H596" s="55">
        <v>1</v>
      </c>
      <c r="I596" s="6" t="s">
        <v>121</v>
      </c>
      <c r="J596" s="6">
        <v>0</v>
      </c>
      <c r="K596" s="6"/>
    </row>
    <row r="597" spans="1:11" s="8" customFormat="1" ht="15.6" x14ac:dyDescent="0.3">
      <c r="A597" s="8" t="s">
        <v>2562</v>
      </c>
      <c r="B597" s="61"/>
      <c r="H597" s="29">
        <f>SUM(H585:H596)</f>
        <v>12</v>
      </c>
      <c r="J597" s="29">
        <f>SUM(J585:J596)</f>
        <v>0</v>
      </c>
      <c r="K597" s="62">
        <f>(J597/H597)</f>
        <v>0</v>
      </c>
    </row>
    <row r="598" spans="1:11" ht="15.6" x14ac:dyDescent="0.3">
      <c r="A598" s="6"/>
      <c r="B598" s="6"/>
      <c r="C598" s="6"/>
      <c r="D598" s="6"/>
      <c r="E598" s="6"/>
      <c r="F598" s="6"/>
      <c r="G598" s="6"/>
      <c r="H598" s="55"/>
      <c r="I598" s="6"/>
      <c r="J598" s="6"/>
      <c r="K598" s="6"/>
    </row>
    <row r="599" spans="1:11" ht="15.6" x14ac:dyDescent="0.3">
      <c r="A599" s="6" t="s">
        <v>792</v>
      </c>
      <c r="B599" s="6" t="s">
        <v>3226</v>
      </c>
      <c r="C599" s="6" t="s">
        <v>31</v>
      </c>
      <c r="D599" s="6" t="s">
        <v>2853</v>
      </c>
      <c r="E599" s="6" t="s">
        <v>1076</v>
      </c>
      <c r="F599" s="6" t="s">
        <v>1077</v>
      </c>
      <c r="G599" s="6" t="s">
        <v>996</v>
      </c>
      <c r="H599" s="55">
        <v>1</v>
      </c>
      <c r="I599" s="6" t="s">
        <v>121</v>
      </c>
      <c r="J599" s="6">
        <v>0</v>
      </c>
      <c r="K599" s="6"/>
    </row>
    <row r="600" spans="1:11" ht="15.6" x14ac:dyDescent="0.3">
      <c r="A600" s="6" t="s">
        <v>792</v>
      </c>
      <c r="B600" s="6" t="s">
        <v>3226</v>
      </c>
      <c r="C600" s="6" t="s">
        <v>31</v>
      </c>
      <c r="D600" s="6" t="s">
        <v>2942</v>
      </c>
      <c r="E600" s="6" t="s">
        <v>3256</v>
      </c>
      <c r="F600" s="6" t="s">
        <v>1075</v>
      </c>
      <c r="G600" s="6" t="s">
        <v>135</v>
      </c>
      <c r="H600" s="55">
        <v>1</v>
      </c>
      <c r="I600" s="6" t="s">
        <v>121</v>
      </c>
      <c r="J600" s="6">
        <v>0</v>
      </c>
      <c r="K600" s="6"/>
    </row>
    <row r="601" spans="1:11" ht="15.6" x14ac:dyDescent="0.3">
      <c r="A601" s="6" t="s">
        <v>792</v>
      </c>
      <c r="B601" s="6" t="s">
        <v>3226</v>
      </c>
      <c r="C601" s="6" t="s">
        <v>31</v>
      </c>
      <c r="D601" s="6" t="s">
        <v>2887</v>
      </c>
      <c r="E601" s="6" t="s">
        <v>3257</v>
      </c>
      <c r="F601" s="6" t="s">
        <v>1073</v>
      </c>
      <c r="G601" s="6" t="s">
        <v>1074</v>
      </c>
      <c r="H601" s="55">
        <v>1</v>
      </c>
      <c r="I601" s="6" t="s">
        <v>121</v>
      </c>
      <c r="J601" s="6">
        <v>0</v>
      </c>
      <c r="K601" s="6"/>
    </row>
    <row r="602" spans="1:11" ht="15.6" x14ac:dyDescent="0.3">
      <c r="A602" s="6" t="s">
        <v>792</v>
      </c>
      <c r="B602" s="6" t="s">
        <v>3226</v>
      </c>
      <c r="C602" s="6" t="s">
        <v>31</v>
      </c>
      <c r="D602" s="6" t="s">
        <v>2855</v>
      </c>
      <c r="E602" s="6" t="s">
        <v>3258</v>
      </c>
      <c r="F602" s="6" t="s">
        <v>471</v>
      </c>
      <c r="G602" s="6" t="s">
        <v>1068</v>
      </c>
      <c r="H602" s="55">
        <v>1</v>
      </c>
      <c r="I602" s="6" t="s">
        <v>121</v>
      </c>
      <c r="J602" s="6">
        <v>0</v>
      </c>
      <c r="K602" s="6"/>
    </row>
    <row r="603" spans="1:11" ht="15.6" x14ac:dyDescent="0.3">
      <c r="A603" s="6" t="s">
        <v>792</v>
      </c>
      <c r="B603" s="6" t="s">
        <v>3226</v>
      </c>
      <c r="C603" s="6" t="s">
        <v>31</v>
      </c>
      <c r="D603" s="6" t="s">
        <v>3259</v>
      </c>
      <c r="E603" s="6" t="s">
        <v>3165</v>
      </c>
      <c r="F603" s="6" t="s">
        <v>804</v>
      </c>
      <c r="G603" s="6" t="s">
        <v>196</v>
      </c>
      <c r="H603" s="55">
        <v>1</v>
      </c>
      <c r="I603" s="6" t="s">
        <v>121</v>
      </c>
      <c r="J603" s="6">
        <v>0</v>
      </c>
      <c r="K603" s="6"/>
    </row>
    <row r="604" spans="1:11" ht="15.6" x14ac:dyDescent="0.3">
      <c r="A604" s="6" t="s">
        <v>792</v>
      </c>
      <c r="B604" s="6" t="s">
        <v>3226</v>
      </c>
      <c r="C604" s="6" t="s">
        <v>31</v>
      </c>
      <c r="D604" s="6" t="s">
        <v>3260</v>
      </c>
      <c r="E604" s="6" t="s">
        <v>3261</v>
      </c>
      <c r="F604" s="6" t="s">
        <v>1066</v>
      </c>
      <c r="G604" s="6" t="s">
        <v>1067</v>
      </c>
      <c r="H604" s="55">
        <v>1</v>
      </c>
      <c r="I604" s="6" t="s">
        <v>121</v>
      </c>
      <c r="J604" s="6">
        <v>0</v>
      </c>
      <c r="K604" s="6"/>
    </row>
    <row r="605" spans="1:11" ht="15.6" x14ac:dyDescent="0.3">
      <c r="A605" s="6" t="s">
        <v>792</v>
      </c>
      <c r="B605" s="6" t="s">
        <v>3226</v>
      </c>
      <c r="C605" s="6" t="s">
        <v>31</v>
      </c>
      <c r="D605" s="6" t="s">
        <v>2875</v>
      </c>
      <c r="E605" s="6" t="s">
        <v>3262</v>
      </c>
      <c r="F605" s="6" t="s">
        <v>1091</v>
      </c>
      <c r="G605" s="6" t="s">
        <v>1092</v>
      </c>
      <c r="H605" s="55">
        <v>1</v>
      </c>
      <c r="I605" s="6" t="s">
        <v>121</v>
      </c>
      <c r="J605" s="6">
        <v>0</v>
      </c>
      <c r="K605" s="6"/>
    </row>
    <row r="606" spans="1:11" ht="15.6" x14ac:dyDescent="0.3">
      <c r="A606" s="6" t="s">
        <v>792</v>
      </c>
      <c r="B606" s="6" t="s">
        <v>3226</v>
      </c>
      <c r="C606" s="6" t="s">
        <v>31</v>
      </c>
      <c r="D606" s="6" t="s">
        <v>2893</v>
      </c>
      <c r="E606" s="6" t="s">
        <v>3263</v>
      </c>
      <c r="F606" s="6" t="s">
        <v>3264</v>
      </c>
      <c r="G606" s="6" t="s">
        <v>3265</v>
      </c>
      <c r="H606" s="55">
        <v>1</v>
      </c>
      <c r="I606" s="6" t="s">
        <v>121</v>
      </c>
      <c r="J606" s="6">
        <v>0</v>
      </c>
      <c r="K606" s="6"/>
    </row>
    <row r="607" spans="1:11" ht="15.6" x14ac:dyDescent="0.3">
      <c r="A607" s="6" t="s">
        <v>792</v>
      </c>
      <c r="B607" s="6" t="s">
        <v>3226</v>
      </c>
      <c r="C607" s="6" t="s">
        <v>31</v>
      </c>
      <c r="D607" s="6" t="s">
        <v>2876</v>
      </c>
      <c r="E607" s="6" t="s">
        <v>3266</v>
      </c>
      <c r="F607" s="6" t="s">
        <v>1096</v>
      </c>
      <c r="G607" s="6" t="s">
        <v>1097</v>
      </c>
      <c r="H607" s="55">
        <v>1</v>
      </c>
      <c r="I607" s="6" t="s">
        <v>121</v>
      </c>
      <c r="J607" s="6">
        <v>0</v>
      </c>
      <c r="K607" s="6"/>
    </row>
    <row r="608" spans="1:11" ht="15.6" x14ac:dyDescent="0.3">
      <c r="A608" s="6" t="s">
        <v>792</v>
      </c>
      <c r="B608" s="6" t="s">
        <v>3226</v>
      </c>
      <c r="C608" s="6" t="s">
        <v>31</v>
      </c>
      <c r="D608" s="6" t="s">
        <v>3267</v>
      </c>
      <c r="E608" s="6" t="s">
        <v>3268</v>
      </c>
      <c r="F608" s="6" t="s">
        <v>1085</v>
      </c>
      <c r="G608" s="6" t="s">
        <v>1086</v>
      </c>
      <c r="H608" s="55">
        <v>1</v>
      </c>
      <c r="I608" s="6" t="s">
        <v>121</v>
      </c>
      <c r="J608" s="6">
        <v>0</v>
      </c>
      <c r="K608" s="6"/>
    </row>
    <row r="609" spans="1:11" ht="15.6" x14ac:dyDescent="0.3">
      <c r="A609" s="6" t="s">
        <v>792</v>
      </c>
      <c r="B609" s="6" t="s">
        <v>3226</v>
      </c>
      <c r="C609" s="6" t="s">
        <v>31</v>
      </c>
      <c r="D609" s="6" t="s">
        <v>3269</v>
      </c>
      <c r="E609" s="6" t="s">
        <v>3270</v>
      </c>
      <c r="F609" s="6" t="s">
        <v>1083</v>
      </c>
      <c r="G609" s="6" t="s">
        <v>1084</v>
      </c>
      <c r="H609" s="55">
        <v>1</v>
      </c>
      <c r="I609" s="6" t="s">
        <v>121</v>
      </c>
      <c r="J609" s="6">
        <v>0</v>
      </c>
      <c r="K609" s="6"/>
    </row>
    <row r="610" spans="1:11" ht="15.6" x14ac:dyDescent="0.3">
      <c r="A610" s="6" t="s">
        <v>792</v>
      </c>
      <c r="B610" s="6" t="s">
        <v>3226</v>
      </c>
      <c r="C610" s="6" t="s">
        <v>31</v>
      </c>
      <c r="D610" s="6" t="s">
        <v>3030</v>
      </c>
      <c r="E610" s="6" t="s">
        <v>3271</v>
      </c>
      <c r="F610" s="6" t="s">
        <v>1071</v>
      </c>
      <c r="G610" s="6" t="s">
        <v>397</v>
      </c>
      <c r="H610" s="55">
        <v>1</v>
      </c>
      <c r="I610" s="6" t="s">
        <v>121</v>
      </c>
      <c r="J610" s="6">
        <v>0</v>
      </c>
      <c r="K610" s="6"/>
    </row>
    <row r="611" spans="1:11" ht="15.6" x14ac:dyDescent="0.3">
      <c r="A611" s="6" t="s">
        <v>792</v>
      </c>
      <c r="B611" s="6" t="s">
        <v>3226</v>
      </c>
      <c r="C611" s="6" t="s">
        <v>31</v>
      </c>
      <c r="D611" s="6" t="s">
        <v>3230</v>
      </c>
      <c r="E611" s="6" t="s">
        <v>3272</v>
      </c>
      <c r="F611" s="6" t="s">
        <v>1089</v>
      </c>
      <c r="G611" s="6" t="s">
        <v>1090</v>
      </c>
      <c r="H611" s="55">
        <v>1</v>
      </c>
      <c r="I611" s="6" t="s">
        <v>121</v>
      </c>
      <c r="J611" s="6">
        <v>0</v>
      </c>
      <c r="K611" s="6"/>
    </row>
    <row r="612" spans="1:11" ht="15.6" x14ac:dyDescent="0.3">
      <c r="A612" s="6" t="s">
        <v>792</v>
      </c>
      <c r="B612" s="6" t="s">
        <v>3226</v>
      </c>
      <c r="C612" s="6" t="s">
        <v>31</v>
      </c>
      <c r="D612" s="6" t="s">
        <v>2887</v>
      </c>
      <c r="E612" s="6" t="s">
        <v>3273</v>
      </c>
      <c r="F612" s="6" t="s">
        <v>798</v>
      </c>
      <c r="G612" s="6" t="s">
        <v>799</v>
      </c>
      <c r="H612" s="55">
        <v>1</v>
      </c>
      <c r="I612" s="6" t="s">
        <v>121</v>
      </c>
      <c r="J612" s="6">
        <v>0</v>
      </c>
      <c r="K612" s="6"/>
    </row>
    <row r="613" spans="1:11" ht="15.6" x14ac:dyDescent="0.3">
      <c r="A613" s="6" t="s">
        <v>792</v>
      </c>
      <c r="B613" s="6" t="s">
        <v>3226</v>
      </c>
      <c r="C613" s="6" t="s">
        <v>31</v>
      </c>
      <c r="D613" s="6" t="s">
        <v>2887</v>
      </c>
      <c r="E613" s="6" t="s">
        <v>3274</v>
      </c>
      <c r="F613" s="6" t="s">
        <v>1078</v>
      </c>
      <c r="G613" s="6" t="s">
        <v>1079</v>
      </c>
      <c r="H613" s="55">
        <v>1</v>
      </c>
      <c r="I613" s="6" t="s">
        <v>121</v>
      </c>
      <c r="J613" s="6">
        <v>0</v>
      </c>
      <c r="K613" s="6"/>
    </row>
    <row r="614" spans="1:11" ht="15.6" x14ac:dyDescent="0.3">
      <c r="A614" s="6" t="s">
        <v>792</v>
      </c>
      <c r="B614" s="6" t="s">
        <v>3226</v>
      </c>
      <c r="C614" s="6" t="s">
        <v>31</v>
      </c>
      <c r="D614" s="6" t="s">
        <v>2855</v>
      </c>
      <c r="E614" s="6" t="s">
        <v>3275</v>
      </c>
      <c r="F614" s="6" t="s">
        <v>1069</v>
      </c>
      <c r="G614" s="6" t="s">
        <v>1070</v>
      </c>
      <c r="H614" s="55">
        <v>1</v>
      </c>
      <c r="I614" s="6" t="s">
        <v>121</v>
      </c>
      <c r="J614" s="6">
        <v>0</v>
      </c>
      <c r="K614" s="6"/>
    </row>
    <row r="615" spans="1:11" ht="15.6" x14ac:dyDescent="0.3">
      <c r="A615" s="6" t="s">
        <v>792</v>
      </c>
      <c r="B615" s="6" t="s">
        <v>3226</v>
      </c>
      <c r="C615" s="6" t="s">
        <v>31</v>
      </c>
      <c r="D615" s="6" t="s">
        <v>2856</v>
      </c>
      <c r="E615" s="6" t="s">
        <v>3276</v>
      </c>
      <c r="F615" s="6" t="s">
        <v>1087</v>
      </c>
      <c r="G615" s="6" t="s">
        <v>1088</v>
      </c>
      <c r="H615" s="55">
        <v>1</v>
      </c>
      <c r="I615" s="6" t="s">
        <v>121</v>
      </c>
      <c r="J615" s="6">
        <v>0</v>
      </c>
      <c r="K615" s="6"/>
    </row>
    <row r="616" spans="1:11" ht="15.6" x14ac:dyDescent="0.3">
      <c r="A616" s="6" t="s">
        <v>792</v>
      </c>
      <c r="B616" s="6" t="s">
        <v>3226</v>
      </c>
      <c r="C616" s="6" t="s">
        <v>31</v>
      </c>
      <c r="D616" s="6" t="s">
        <v>2905</v>
      </c>
      <c r="E616" s="6" t="s">
        <v>3277</v>
      </c>
      <c r="F616" s="6" t="s">
        <v>885</v>
      </c>
      <c r="G616" s="6" t="s">
        <v>1072</v>
      </c>
      <c r="H616" s="55">
        <v>1</v>
      </c>
      <c r="I616" s="6" t="s">
        <v>121</v>
      </c>
      <c r="J616" s="6">
        <v>0</v>
      </c>
      <c r="K616" s="6"/>
    </row>
    <row r="617" spans="1:11" ht="15.6" x14ac:dyDescent="0.3">
      <c r="A617" s="6" t="s">
        <v>792</v>
      </c>
      <c r="B617" s="6" t="s">
        <v>3226</v>
      </c>
      <c r="C617" s="6" t="s">
        <v>31</v>
      </c>
      <c r="D617" s="6" t="s">
        <v>2876</v>
      </c>
      <c r="E617" s="6" t="s">
        <v>1093</v>
      </c>
      <c r="F617" s="6" t="s">
        <v>545</v>
      </c>
      <c r="G617" s="6" t="s">
        <v>914</v>
      </c>
      <c r="H617" s="55">
        <v>1</v>
      </c>
      <c r="I617" s="6" t="s">
        <v>121</v>
      </c>
      <c r="J617" s="6">
        <v>0</v>
      </c>
      <c r="K617" s="6"/>
    </row>
    <row r="618" spans="1:11" ht="15.6" x14ac:dyDescent="0.3">
      <c r="A618" s="6" t="s">
        <v>792</v>
      </c>
      <c r="B618" s="6" t="s">
        <v>3226</v>
      </c>
      <c r="C618" s="6" t="s">
        <v>31</v>
      </c>
      <c r="D618" s="6" t="s">
        <v>2917</v>
      </c>
      <c r="E618" s="6" t="s">
        <v>1080</v>
      </c>
      <c r="F618" s="6" t="s">
        <v>1081</v>
      </c>
      <c r="G618" s="6" t="s">
        <v>1082</v>
      </c>
      <c r="H618" s="55">
        <v>1</v>
      </c>
      <c r="I618" s="6" t="s">
        <v>121</v>
      </c>
      <c r="J618" s="6">
        <v>0</v>
      </c>
      <c r="K618" s="6"/>
    </row>
    <row r="619" spans="1:11" ht="15.6" x14ac:dyDescent="0.3">
      <c r="A619" s="6" t="s">
        <v>792</v>
      </c>
      <c r="B619" s="6" t="s">
        <v>3226</v>
      </c>
      <c r="C619" s="6" t="s">
        <v>31</v>
      </c>
      <c r="D619" s="6" t="s">
        <v>2836</v>
      </c>
      <c r="E619" s="6" t="s">
        <v>1094</v>
      </c>
      <c r="F619" s="6" t="s">
        <v>227</v>
      </c>
      <c r="G619" s="6" t="s">
        <v>1095</v>
      </c>
      <c r="H619" s="55">
        <v>1</v>
      </c>
      <c r="I619" s="6" t="s">
        <v>121</v>
      </c>
      <c r="J619" s="6">
        <v>0</v>
      </c>
      <c r="K619" s="6"/>
    </row>
    <row r="620" spans="1:11" s="8" customFormat="1" ht="15.6" x14ac:dyDescent="0.3">
      <c r="A620" s="8" t="s">
        <v>2562</v>
      </c>
      <c r="B620" s="61"/>
      <c r="H620" s="29">
        <f>SUM(H599:H619)</f>
        <v>21</v>
      </c>
      <c r="J620" s="29">
        <f>SUM(J599:J619)</f>
        <v>0</v>
      </c>
      <c r="K620" s="62">
        <f>(J620/H620)</f>
        <v>0</v>
      </c>
    </row>
    <row r="621" spans="1:11" ht="15.6" x14ac:dyDescent="0.3">
      <c r="A621" s="6"/>
      <c r="B621" s="6"/>
      <c r="C621" s="6"/>
      <c r="D621" s="6"/>
      <c r="E621" s="6"/>
      <c r="F621" s="6"/>
      <c r="G621" s="6"/>
      <c r="H621" s="55"/>
      <c r="I621" s="6"/>
      <c r="J621" s="6"/>
      <c r="K621" s="6"/>
    </row>
    <row r="622" spans="1:11" ht="15.6" x14ac:dyDescent="0.3">
      <c r="A622" s="6" t="s">
        <v>792</v>
      </c>
      <c r="B622" s="6" t="s">
        <v>3226</v>
      </c>
      <c r="C622" s="6" t="s">
        <v>29</v>
      </c>
      <c r="D622" s="6" t="s">
        <v>3285</v>
      </c>
      <c r="E622" s="6" t="s">
        <v>3286</v>
      </c>
      <c r="F622" s="6" t="s">
        <v>195</v>
      </c>
      <c r="G622" s="6" t="s">
        <v>807</v>
      </c>
      <c r="H622" s="55">
        <v>1</v>
      </c>
      <c r="I622" s="6" t="s">
        <v>105</v>
      </c>
      <c r="J622" s="6">
        <v>1</v>
      </c>
      <c r="K622" s="6"/>
    </row>
    <row r="623" spans="1:11" ht="15.6" x14ac:dyDescent="0.3">
      <c r="A623" s="6" t="s">
        <v>792</v>
      </c>
      <c r="B623" s="6" t="s">
        <v>3226</v>
      </c>
      <c r="C623" s="6" t="s">
        <v>29</v>
      </c>
      <c r="D623" s="6" t="s">
        <v>2972</v>
      </c>
      <c r="E623" s="6" t="s">
        <v>3287</v>
      </c>
      <c r="F623" s="6" t="s">
        <v>1110</v>
      </c>
      <c r="G623" s="6" t="s">
        <v>1111</v>
      </c>
      <c r="H623" s="55">
        <v>1</v>
      </c>
      <c r="I623" s="6" t="s">
        <v>121</v>
      </c>
      <c r="J623" s="6">
        <v>0</v>
      </c>
      <c r="K623" s="6"/>
    </row>
    <row r="624" spans="1:11" ht="15.6" x14ac:dyDescent="0.3">
      <c r="A624" s="6" t="s">
        <v>792</v>
      </c>
      <c r="B624" s="6" t="s">
        <v>3226</v>
      </c>
      <c r="C624" s="6" t="s">
        <v>29</v>
      </c>
      <c r="D624" s="6" t="s">
        <v>2852</v>
      </c>
      <c r="E624" s="6" t="s">
        <v>3289</v>
      </c>
      <c r="F624" s="6" t="s">
        <v>1139</v>
      </c>
      <c r="G624" s="6" t="s">
        <v>1140</v>
      </c>
      <c r="H624" s="55">
        <v>1</v>
      </c>
      <c r="I624" s="6" t="s">
        <v>121</v>
      </c>
      <c r="J624" s="6">
        <v>0</v>
      </c>
      <c r="K624" s="6"/>
    </row>
    <row r="625" spans="1:11" ht="15.6" x14ac:dyDescent="0.3">
      <c r="A625" s="6" t="s">
        <v>792</v>
      </c>
      <c r="B625" s="6" t="s">
        <v>3226</v>
      </c>
      <c r="C625" s="6" t="s">
        <v>29</v>
      </c>
      <c r="D625" s="6" t="s">
        <v>3290</v>
      </c>
      <c r="E625" s="6" t="s">
        <v>3291</v>
      </c>
      <c r="F625" s="6" t="s">
        <v>800</v>
      </c>
      <c r="G625" s="6" t="s">
        <v>481</v>
      </c>
      <c r="H625" s="55">
        <v>1</v>
      </c>
      <c r="I625" s="6" t="s">
        <v>121</v>
      </c>
      <c r="J625" s="6">
        <v>0</v>
      </c>
      <c r="K625" s="6"/>
    </row>
    <row r="626" spans="1:11" ht="15.6" x14ac:dyDescent="0.3">
      <c r="A626" s="6" t="s">
        <v>792</v>
      </c>
      <c r="B626" s="6" t="s">
        <v>3226</v>
      </c>
      <c r="C626" s="6" t="s">
        <v>29</v>
      </c>
      <c r="D626" s="6" t="s">
        <v>2972</v>
      </c>
      <c r="E626" s="6" t="s">
        <v>3292</v>
      </c>
      <c r="F626" s="6" t="s">
        <v>1109</v>
      </c>
      <c r="G626" s="6" t="s">
        <v>336</v>
      </c>
      <c r="H626" s="55">
        <v>1</v>
      </c>
      <c r="I626" s="6" t="s">
        <v>121</v>
      </c>
      <c r="J626" s="6">
        <v>0</v>
      </c>
      <c r="K626" s="6"/>
    </row>
    <row r="627" spans="1:11" ht="15.6" x14ac:dyDescent="0.3">
      <c r="A627" s="6" t="s">
        <v>792</v>
      </c>
      <c r="B627" s="6" t="s">
        <v>3226</v>
      </c>
      <c r="C627" s="6" t="s">
        <v>29</v>
      </c>
      <c r="D627" s="6" t="s">
        <v>3093</v>
      </c>
      <c r="E627" s="6" t="s">
        <v>3293</v>
      </c>
      <c r="F627" s="6" t="s">
        <v>1100</v>
      </c>
      <c r="G627" s="6" t="s">
        <v>1101</v>
      </c>
      <c r="H627" s="55">
        <v>1</v>
      </c>
      <c r="I627" s="6" t="s">
        <v>121</v>
      </c>
      <c r="J627" s="6">
        <v>0</v>
      </c>
      <c r="K627" s="6"/>
    </row>
    <row r="628" spans="1:11" ht="15.6" x14ac:dyDescent="0.3">
      <c r="A628" s="6" t="s">
        <v>792</v>
      </c>
      <c r="B628" s="6" t="s">
        <v>3226</v>
      </c>
      <c r="C628" s="6" t="s">
        <v>29</v>
      </c>
      <c r="D628" s="6" t="s">
        <v>2836</v>
      </c>
      <c r="E628" s="6" t="s">
        <v>1118</v>
      </c>
      <c r="F628" s="6" t="s">
        <v>1119</v>
      </c>
      <c r="G628" s="6" t="s">
        <v>1120</v>
      </c>
      <c r="H628" s="55">
        <v>1</v>
      </c>
      <c r="I628" s="6" t="s">
        <v>121</v>
      </c>
      <c r="J628" s="6">
        <v>0</v>
      </c>
      <c r="K628" s="6"/>
    </row>
    <row r="629" spans="1:11" ht="15.6" x14ac:dyDescent="0.3">
      <c r="A629" s="6" t="s">
        <v>792</v>
      </c>
      <c r="B629" s="6" t="s">
        <v>3226</v>
      </c>
      <c r="C629" s="6" t="s">
        <v>29</v>
      </c>
      <c r="D629" s="6" t="s">
        <v>2836</v>
      </c>
      <c r="E629" s="6" t="s">
        <v>1114</v>
      </c>
      <c r="F629" s="6" t="s">
        <v>1115</v>
      </c>
      <c r="G629" s="6" t="s">
        <v>545</v>
      </c>
      <c r="H629" s="55">
        <v>1</v>
      </c>
      <c r="I629" s="6" t="s">
        <v>121</v>
      </c>
      <c r="J629" s="6">
        <v>0</v>
      </c>
      <c r="K629" s="6"/>
    </row>
    <row r="630" spans="1:11" ht="15.6" x14ac:dyDescent="0.3">
      <c r="A630" s="6" t="s">
        <v>792</v>
      </c>
      <c r="B630" s="6" t="s">
        <v>3226</v>
      </c>
      <c r="C630" s="6" t="s">
        <v>29</v>
      </c>
      <c r="D630" s="6" t="s">
        <v>2907</v>
      </c>
      <c r="E630" s="6" t="s">
        <v>1105</v>
      </c>
      <c r="F630" s="6" t="s">
        <v>1106</v>
      </c>
      <c r="G630" s="6" t="s">
        <v>1107</v>
      </c>
      <c r="H630" s="55">
        <v>1</v>
      </c>
      <c r="I630" s="6" t="s">
        <v>121</v>
      </c>
      <c r="J630" s="6">
        <v>0</v>
      </c>
      <c r="K630" s="6"/>
    </row>
    <row r="631" spans="1:11" ht="15.6" x14ac:dyDescent="0.3">
      <c r="A631" s="6" t="s">
        <v>792</v>
      </c>
      <c r="B631" s="6" t="s">
        <v>3226</v>
      </c>
      <c r="C631" s="6" t="s">
        <v>29</v>
      </c>
      <c r="D631" s="6" t="s">
        <v>2852</v>
      </c>
      <c r="E631" s="6" t="s">
        <v>1141</v>
      </c>
      <c r="F631" s="6" t="s">
        <v>1142</v>
      </c>
      <c r="G631" s="6" t="s">
        <v>548</v>
      </c>
      <c r="H631" s="55">
        <v>1</v>
      </c>
      <c r="I631" s="6" t="s">
        <v>121</v>
      </c>
      <c r="J631" s="6">
        <v>0</v>
      </c>
      <c r="K631" s="6"/>
    </row>
    <row r="632" spans="1:11" ht="15.6" x14ac:dyDescent="0.3">
      <c r="A632" s="6" t="s">
        <v>792</v>
      </c>
      <c r="B632" s="6" t="s">
        <v>3226</v>
      </c>
      <c r="C632" s="6" t="s">
        <v>29</v>
      </c>
      <c r="D632" s="6" t="s">
        <v>2836</v>
      </c>
      <c r="E632" s="6" t="s">
        <v>1121</v>
      </c>
      <c r="F632" s="6" t="s">
        <v>757</v>
      </c>
      <c r="G632" s="6" t="s">
        <v>1122</v>
      </c>
      <c r="H632" s="55">
        <v>1</v>
      </c>
      <c r="I632" s="6" t="s">
        <v>121</v>
      </c>
      <c r="J632" s="6">
        <v>0</v>
      </c>
      <c r="K632" s="6"/>
    </row>
    <row r="633" spans="1:11" ht="15.6" x14ac:dyDescent="0.3">
      <c r="A633" s="6" t="s">
        <v>792</v>
      </c>
      <c r="B633" s="6" t="s">
        <v>3226</v>
      </c>
      <c r="C633" s="6" t="s">
        <v>29</v>
      </c>
      <c r="D633" s="6" t="s">
        <v>2837</v>
      </c>
      <c r="E633" s="6" t="s">
        <v>1108</v>
      </c>
      <c r="F633" s="6" t="s">
        <v>183</v>
      </c>
      <c r="G633" s="6" t="s">
        <v>190</v>
      </c>
      <c r="H633" s="55">
        <v>1</v>
      </c>
      <c r="I633" s="6" t="s">
        <v>121</v>
      </c>
      <c r="J633" s="6">
        <v>0</v>
      </c>
      <c r="K633" s="6"/>
    </row>
    <row r="634" spans="1:11" ht="15.6" x14ac:dyDescent="0.3">
      <c r="A634" s="6" t="s">
        <v>792</v>
      </c>
      <c r="B634" s="6" t="s">
        <v>3226</v>
      </c>
      <c r="C634" s="6" t="s">
        <v>29</v>
      </c>
      <c r="D634" s="6" t="s">
        <v>2836</v>
      </c>
      <c r="E634" s="6" t="s">
        <v>1128</v>
      </c>
      <c r="F634" s="6" t="s">
        <v>1129</v>
      </c>
      <c r="G634" s="6" t="s">
        <v>365</v>
      </c>
      <c r="H634" s="55">
        <v>1</v>
      </c>
      <c r="I634" s="6" t="s">
        <v>121</v>
      </c>
      <c r="J634" s="6">
        <v>0</v>
      </c>
      <c r="K634" s="6"/>
    </row>
    <row r="635" spans="1:11" ht="15.6" x14ac:dyDescent="0.3">
      <c r="A635" s="6" t="s">
        <v>792</v>
      </c>
      <c r="B635" s="6" t="s">
        <v>3226</v>
      </c>
      <c r="C635" s="6" t="s">
        <v>29</v>
      </c>
      <c r="D635" s="6" t="s">
        <v>2836</v>
      </c>
      <c r="E635" s="6" t="s">
        <v>1133</v>
      </c>
      <c r="F635" s="6" t="s">
        <v>1134</v>
      </c>
      <c r="G635" s="6" t="s">
        <v>1135</v>
      </c>
      <c r="H635" s="55">
        <v>1</v>
      </c>
      <c r="I635" s="6" t="s">
        <v>121</v>
      </c>
      <c r="J635" s="6">
        <v>0</v>
      </c>
      <c r="K635" s="6"/>
    </row>
    <row r="636" spans="1:11" ht="15.6" x14ac:dyDescent="0.3">
      <c r="A636" s="6" t="s">
        <v>792</v>
      </c>
      <c r="B636" s="6" t="s">
        <v>3226</v>
      </c>
      <c r="C636" s="6" t="s">
        <v>29</v>
      </c>
      <c r="D636" s="6" t="s">
        <v>2836</v>
      </c>
      <c r="E636" s="6" t="s">
        <v>1123</v>
      </c>
      <c r="F636" s="6" t="s">
        <v>947</v>
      </c>
      <c r="G636" s="6" t="s">
        <v>459</v>
      </c>
      <c r="H636" s="55">
        <v>1</v>
      </c>
      <c r="I636" s="6" t="s">
        <v>121</v>
      </c>
      <c r="J636" s="6">
        <v>0</v>
      </c>
      <c r="K636" s="6"/>
    </row>
    <row r="637" spans="1:11" ht="15.6" x14ac:dyDescent="0.3">
      <c r="A637" s="6" t="s">
        <v>792</v>
      </c>
      <c r="B637" s="6" t="s">
        <v>3226</v>
      </c>
      <c r="C637" s="6" t="s">
        <v>29</v>
      </c>
      <c r="D637" s="6" t="s">
        <v>2836</v>
      </c>
      <c r="E637" s="6" t="s">
        <v>1124</v>
      </c>
      <c r="F637" s="6" t="s">
        <v>1125</v>
      </c>
      <c r="G637" s="6" t="s">
        <v>1126</v>
      </c>
      <c r="H637" s="55">
        <v>1</v>
      </c>
      <c r="I637" s="6" t="s">
        <v>121</v>
      </c>
      <c r="J637" s="6">
        <v>0</v>
      </c>
      <c r="K637" s="6"/>
    </row>
    <row r="638" spans="1:11" ht="15.6" x14ac:dyDescent="0.3">
      <c r="A638" s="6" t="s">
        <v>792</v>
      </c>
      <c r="B638" s="6" t="s">
        <v>3226</v>
      </c>
      <c r="C638" s="6" t="s">
        <v>29</v>
      </c>
      <c r="D638" s="6" t="s">
        <v>2876</v>
      </c>
      <c r="E638" s="6" t="s">
        <v>1130</v>
      </c>
      <c r="F638" s="6" t="s">
        <v>1131</v>
      </c>
      <c r="G638" s="6" t="s">
        <v>1132</v>
      </c>
      <c r="H638" s="55">
        <v>1</v>
      </c>
      <c r="I638" s="6" t="s">
        <v>121</v>
      </c>
      <c r="J638" s="6">
        <v>0</v>
      </c>
      <c r="K638" s="6"/>
    </row>
    <row r="639" spans="1:11" ht="15.6" x14ac:dyDescent="0.3">
      <c r="A639" s="6" t="s">
        <v>792</v>
      </c>
      <c r="B639" s="6" t="s">
        <v>3226</v>
      </c>
      <c r="C639" s="6" t="s">
        <v>29</v>
      </c>
      <c r="D639" s="6" t="s">
        <v>2836</v>
      </c>
      <c r="E639" s="6" t="s">
        <v>1143</v>
      </c>
      <c r="F639" s="6" t="s">
        <v>1144</v>
      </c>
      <c r="G639" s="6" t="s">
        <v>292</v>
      </c>
      <c r="H639" s="55">
        <v>1</v>
      </c>
      <c r="I639" s="6" t="s">
        <v>121</v>
      </c>
      <c r="J639" s="6">
        <v>0</v>
      </c>
      <c r="K639" s="6"/>
    </row>
    <row r="640" spans="1:11" ht="15.6" x14ac:dyDescent="0.3">
      <c r="A640" s="6" t="s">
        <v>792</v>
      </c>
      <c r="B640" s="6" t="s">
        <v>3226</v>
      </c>
      <c r="C640" s="6" t="s">
        <v>29</v>
      </c>
      <c r="D640" s="6" t="s">
        <v>2926</v>
      </c>
      <c r="E640" s="6" t="s">
        <v>1098</v>
      </c>
      <c r="F640" s="6" t="s">
        <v>1099</v>
      </c>
      <c r="G640" s="6" t="s">
        <v>878</v>
      </c>
      <c r="H640" s="55">
        <v>1</v>
      </c>
      <c r="I640" s="6" t="s">
        <v>121</v>
      </c>
      <c r="J640" s="6">
        <v>0</v>
      </c>
      <c r="K640" s="6"/>
    </row>
    <row r="641" spans="1:11" ht="15.6" x14ac:dyDescent="0.3">
      <c r="A641" s="6" t="s">
        <v>792</v>
      </c>
      <c r="B641" s="6" t="s">
        <v>3226</v>
      </c>
      <c r="C641" s="6" t="s">
        <v>29</v>
      </c>
      <c r="D641" s="6" t="s">
        <v>2856</v>
      </c>
      <c r="E641" s="6" t="s">
        <v>1116</v>
      </c>
      <c r="F641" s="6" t="s">
        <v>266</v>
      </c>
      <c r="G641" s="6" t="s">
        <v>1117</v>
      </c>
      <c r="H641" s="55">
        <v>1</v>
      </c>
      <c r="I641" s="6" t="s">
        <v>121</v>
      </c>
      <c r="J641" s="6">
        <v>0</v>
      </c>
      <c r="K641" s="6"/>
    </row>
    <row r="642" spans="1:11" ht="15.6" x14ac:dyDescent="0.3">
      <c r="A642" s="6" t="s">
        <v>792</v>
      </c>
      <c r="B642" s="6" t="s">
        <v>3226</v>
      </c>
      <c r="C642" s="6" t="s">
        <v>29</v>
      </c>
      <c r="D642" s="6" t="s">
        <v>2893</v>
      </c>
      <c r="E642" s="6" t="s">
        <v>3278</v>
      </c>
      <c r="F642" s="6" t="s">
        <v>3279</v>
      </c>
      <c r="G642" s="6" t="s">
        <v>3280</v>
      </c>
      <c r="H642" s="55">
        <v>1</v>
      </c>
      <c r="I642" s="6" t="s">
        <v>121</v>
      </c>
      <c r="J642" s="6">
        <v>0</v>
      </c>
      <c r="K642" s="6"/>
    </row>
    <row r="643" spans="1:11" ht="15.6" x14ac:dyDescent="0.3">
      <c r="A643" s="6" t="s">
        <v>792</v>
      </c>
      <c r="B643" s="6" t="s">
        <v>3226</v>
      </c>
      <c r="C643" s="6" t="s">
        <v>29</v>
      </c>
      <c r="D643" s="6" t="s">
        <v>2893</v>
      </c>
      <c r="E643" s="6" t="s">
        <v>3281</v>
      </c>
      <c r="F643" s="6" t="s">
        <v>3282</v>
      </c>
      <c r="G643" s="6" t="s">
        <v>3283</v>
      </c>
      <c r="H643" s="55">
        <v>1</v>
      </c>
      <c r="I643" s="6" t="s">
        <v>121</v>
      </c>
      <c r="J643" s="6">
        <v>0</v>
      </c>
      <c r="K643" s="6"/>
    </row>
    <row r="644" spans="1:11" ht="15.6" x14ac:dyDescent="0.3">
      <c r="A644" s="6" t="s">
        <v>792</v>
      </c>
      <c r="B644" s="6" t="s">
        <v>3226</v>
      </c>
      <c r="C644" s="6" t="s">
        <v>29</v>
      </c>
      <c r="D644" s="6" t="s">
        <v>2856</v>
      </c>
      <c r="E644" s="6" t="s">
        <v>1112</v>
      </c>
      <c r="F644" s="6" t="s">
        <v>203</v>
      </c>
      <c r="G644" s="6" t="s">
        <v>1113</v>
      </c>
      <c r="H644" s="55">
        <v>1</v>
      </c>
      <c r="I644" s="6" t="s">
        <v>121</v>
      </c>
      <c r="J644" s="6">
        <v>0</v>
      </c>
      <c r="K644" s="6"/>
    </row>
    <row r="645" spans="1:11" ht="15.6" x14ac:dyDescent="0.3">
      <c r="A645" s="6" t="s">
        <v>792</v>
      </c>
      <c r="B645" s="6" t="s">
        <v>3226</v>
      </c>
      <c r="C645" s="6" t="s">
        <v>29</v>
      </c>
      <c r="D645" s="6" t="s">
        <v>2851</v>
      </c>
      <c r="E645" s="6" t="s">
        <v>1136</v>
      </c>
      <c r="F645" s="6" t="s">
        <v>1137</v>
      </c>
      <c r="G645" s="6" t="s">
        <v>1138</v>
      </c>
      <c r="H645" s="55">
        <v>1</v>
      </c>
      <c r="I645" s="6" t="s">
        <v>121</v>
      </c>
      <c r="J645" s="6">
        <v>0</v>
      </c>
      <c r="K645" s="6"/>
    </row>
    <row r="646" spans="1:11" ht="15.6" x14ac:dyDescent="0.3">
      <c r="A646" s="6" t="s">
        <v>792</v>
      </c>
      <c r="B646" s="6" t="s">
        <v>3226</v>
      </c>
      <c r="C646" s="6" t="s">
        <v>29</v>
      </c>
      <c r="D646" s="6" t="s">
        <v>2853</v>
      </c>
      <c r="E646" s="6" t="s">
        <v>1102</v>
      </c>
      <c r="F646" s="6" t="s">
        <v>1103</v>
      </c>
      <c r="G646" s="6" t="s">
        <v>1104</v>
      </c>
      <c r="H646" s="55">
        <v>1</v>
      </c>
      <c r="I646" s="6" t="s">
        <v>121</v>
      </c>
      <c r="J646" s="6">
        <v>0</v>
      </c>
      <c r="K646" s="6"/>
    </row>
    <row r="647" spans="1:11" ht="15.6" x14ac:dyDescent="0.3">
      <c r="A647" s="6" t="s">
        <v>792</v>
      </c>
      <c r="B647" s="6" t="s">
        <v>3226</v>
      </c>
      <c r="C647" s="6" t="s">
        <v>29</v>
      </c>
      <c r="D647" s="6" t="s">
        <v>2836</v>
      </c>
      <c r="E647" s="6" t="s">
        <v>3284</v>
      </c>
      <c r="F647" s="6" t="s">
        <v>631</v>
      </c>
      <c r="G647" s="6" t="s">
        <v>1127</v>
      </c>
      <c r="H647" s="55">
        <v>1</v>
      </c>
      <c r="I647" s="6" t="s">
        <v>121</v>
      </c>
      <c r="J647" s="6">
        <v>0</v>
      </c>
      <c r="K647" s="6"/>
    </row>
    <row r="648" spans="1:11" s="8" customFormat="1" ht="15.6" x14ac:dyDescent="0.3">
      <c r="A648" s="8" t="s">
        <v>2562</v>
      </c>
      <c r="B648" s="61"/>
      <c r="H648" s="29">
        <f>SUM(H622:H647)</f>
        <v>26</v>
      </c>
      <c r="J648" s="29">
        <f>SUM(J622:J647)</f>
        <v>1</v>
      </c>
      <c r="K648" s="62">
        <f>(J648/H648)</f>
        <v>3.8461538461538464E-2</v>
      </c>
    </row>
    <row r="649" spans="1:11" s="8" customFormat="1" ht="15.6" x14ac:dyDescent="0.3">
      <c r="A649" s="8" t="s">
        <v>2563</v>
      </c>
      <c r="B649" s="61"/>
      <c r="H649" s="29">
        <f>SUM(H566+H583+H597+H620+H648)</f>
        <v>88</v>
      </c>
      <c r="J649" s="29">
        <f>SUM(J566+J583+J597+J620+J648)</f>
        <v>1</v>
      </c>
      <c r="K649" s="62">
        <f>(J649/H649)</f>
        <v>1.1363636363636364E-2</v>
      </c>
    </row>
    <row r="650" spans="1:11" ht="15.6" x14ac:dyDescent="0.3">
      <c r="A650" s="6"/>
      <c r="B650" s="6"/>
      <c r="C650" s="6"/>
      <c r="D650" s="6"/>
      <c r="E650" s="6"/>
      <c r="F650" s="6"/>
      <c r="G650" s="6"/>
      <c r="H650" s="55"/>
      <c r="I650" s="6"/>
      <c r="J650" s="6"/>
      <c r="K650" s="6"/>
    </row>
    <row r="651" spans="1:11" ht="15.6" x14ac:dyDescent="0.3">
      <c r="A651" s="6" t="s">
        <v>792</v>
      </c>
      <c r="B651" s="6" t="s">
        <v>3294</v>
      </c>
      <c r="C651" s="6" t="s">
        <v>21</v>
      </c>
      <c r="D651" s="6" t="s">
        <v>2836</v>
      </c>
      <c r="E651" s="6" t="s">
        <v>793</v>
      </c>
      <c r="F651" s="6" t="s">
        <v>794</v>
      </c>
      <c r="G651" s="6" t="s">
        <v>795</v>
      </c>
      <c r="H651" s="55">
        <v>1</v>
      </c>
      <c r="I651" s="6" t="s">
        <v>121</v>
      </c>
      <c r="J651" s="6">
        <v>0</v>
      </c>
      <c r="K651" s="6"/>
    </row>
    <row r="652" spans="1:11" ht="15.6" x14ac:dyDescent="0.3">
      <c r="A652" s="6" t="s">
        <v>792</v>
      </c>
      <c r="B652" s="6" t="s">
        <v>3294</v>
      </c>
      <c r="C652" s="6" t="s">
        <v>21</v>
      </c>
      <c r="D652" s="6" t="s">
        <v>2852</v>
      </c>
      <c r="E652" s="6" t="s">
        <v>810</v>
      </c>
      <c r="F652" s="6" t="s">
        <v>811</v>
      </c>
      <c r="G652" s="6" t="s">
        <v>812</v>
      </c>
      <c r="H652" s="55">
        <v>1</v>
      </c>
      <c r="I652" s="6" t="s">
        <v>121</v>
      </c>
      <c r="J652" s="6">
        <v>0</v>
      </c>
      <c r="K652" s="6"/>
    </row>
    <row r="653" spans="1:11" ht="15.6" x14ac:dyDescent="0.3">
      <c r="A653" s="6" t="s">
        <v>792</v>
      </c>
      <c r="B653" s="6" t="s">
        <v>3294</v>
      </c>
      <c r="C653" s="6" t="s">
        <v>21</v>
      </c>
      <c r="D653" s="6" t="s">
        <v>3039</v>
      </c>
      <c r="E653" s="6" t="s">
        <v>3295</v>
      </c>
      <c r="F653" s="6" t="s">
        <v>796</v>
      </c>
      <c r="G653" s="6" t="s">
        <v>533</v>
      </c>
      <c r="H653" s="55">
        <v>1</v>
      </c>
      <c r="I653" s="6" t="s">
        <v>121</v>
      </c>
      <c r="J653" s="6">
        <v>0</v>
      </c>
      <c r="K653" s="6"/>
    </row>
    <row r="654" spans="1:11" ht="15.6" x14ac:dyDescent="0.3">
      <c r="A654" s="6" t="s">
        <v>792</v>
      </c>
      <c r="B654" s="6" t="s">
        <v>3294</v>
      </c>
      <c r="C654" s="6" t="s">
        <v>21</v>
      </c>
      <c r="D654" s="6" t="s">
        <v>2979</v>
      </c>
      <c r="E654" s="6" t="s">
        <v>3163</v>
      </c>
      <c r="F654" s="6" t="s">
        <v>813</v>
      </c>
      <c r="G654" s="6" t="s">
        <v>814</v>
      </c>
      <c r="H654" s="55">
        <v>1</v>
      </c>
      <c r="I654" s="6" t="s">
        <v>121</v>
      </c>
      <c r="J654" s="6">
        <v>0</v>
      </c>
      <c r="K654" s="6"/>
    </row>
    <row r="655" spans="1:11" ht="15.6" x14ac:dyDescent="0.3">
      <c r="A655" s="6" t="s">
        <v>792</v>
      </c>
      <c r="B655" s="6" t="s">
        <v>3294</v>
      </c>
      <c r="C655" s="6" t="s">
        <v>21</v>
      </c>
      <c r="D655" s="6" t="s">
        <v>3140</v>
      </c>
      <c r="E655" s="6" t="s">
        <v>3239</v>
      </c>
      <c r="F655" s="6" t="s">
        <v>809</v>
      </c>
      <c r="G655" s="6" t="s">
        <v>139</v>
      </c>
      <c r="H655" s="55">
        <v>1</v>
      </c>
      <c r="I655" s="6" t="s">
        <v>105</v>
      </c>
      <c r="J655" s="6">
        <v>1</v>
      </c>
      <c r="K655" s="6"/>
    </row>
    <row r="656" spans="1:11" ht="15.6" x14ac:dyDescent="0.3">
      <c r="A656" s="6" t="s">
        <v>792</v>
      </c>
      <c r="B656" s="6" t="s">
        <v>3294</v>
      </c>
      <c r="C656" s="6" t="s">
        <v>21</v>
      </c>
      <c r="D656" s="6" t="s">
        <v>3140</v>
      </c>
      <c r="E656" s="6" t="s">
        <v>3165</v>
      </c>
      <c r="F656" s="6" t="s">
        <v>804</v>
      </c>
      <c r="G656" s="6" t="s">
        <v>196</v>
      </c>
      <c r="H656" s="55">
        <v>1</v>
      </c>
      <c r="I656" s="6" t="s">
        <v>121</v>
      </c>
      <c r="J656" s="6">
        <v>0</v>
      </c>
      <c r="K656" s="6"/>
    </row>
    <row r="657" spans="1:11" ht="15.6" x14ac:dyDescent="0.3">
      <c r="A657" s="6" t="s">
        <v>792</v>
      </c>
      <c r="B657" s="6" t="s">
        <v>3294</v>
      </c>
      <c r="C657" s="6" t="s">
        <v>21</v>
      </c>
      <c r="D657" s="6" t="s">
        <v>3140</v>
      </c>
      <c r="E657" s="6" t="s">
        <v>3296</v>
      </c>
      <c r="F657" s="6" t="s">
        <v>183</v>
      </c>
      <c r="G657" s="6" t="s">
        <v>332</v>
      </c>
      <c r="H657" s="55">
        <v>1</v>
      </c>
      <c r="I657" s="6" t="s">
        <v>121</v>
      </c>
      <c r="J657" s="6">
        <v>0</v>
      </c>
      <c r="K657" s="6"/>
    </row>
    <row r="658" spans="1:11" ht="15.6" x14ac:dyDescent="0.3">
      <c r="A658" s="6" t="s">
        <v>792</v>
      </c>
      <c r="B658" s="6" t="s">
        <v>3294</v>
      </c>
      <c r="C658" s="6" t="s">
        <v>21</v>
      </c>
      <c r="D658" s="6" t="s">
        <v>2852</v>
      </c>
      <c r="E658" s="6" t="s">
        <v>3297</v>
      </c>
      <c r="F658" s="6" t="s">
        <v>797</v>
      </c>
      <c r="G658" s="6" t="s">
        <v>227</v>
      </c>
      <c r="H658" s="55">
        <v>1</v>
      </c>
      <c r="I658" s="6" t="s">
        <v>121</v>
      </c>
      <c r="J658" s="6">
        <v>0</v>
      </c>
      <c r="K658" s="6"/>
    </row>
    <row r="659" spans="1:11" ht="15.6" x14ac:dyDescent="0.3">
      <c r="A659" s="6" t="s">
        <v>792</v>
      </c>
      <c r="B659" s="6" t="s">
        <v>3294</v>
      </c>
      <c r="C659" s="6" t="s">
        <v>21</v>
      </c>
      <c r="D659" s="6" t="s">
        <v>3175</v>
      </c>
      <c r="E659" s="6" t="s">
        <v>3298</v>
      </c>
      <c r="F659" s="6" t="s">
        <v>802</v>
      </c>
      <c r="G659" s="6" t="s">
        <v>803</v>
      </c>
      <c r="H659" s="55">
        <v>1</v>
      </c>
      <c r="I659" s="6" t="s">
        <v>121</v>
      </c>
      <c r="J659" s="6">
        <v>0</v>
      </c>
      <c r="K659" s="6"/>
    </row>
    <row r="660" spans="1:11" ht="15.6" x14ac:dyDescent="0.3">
      <c r="A660" s="6" t="s">
        <v>792</v>
      </c>
      <c r="B660" s="6" t="s">
        <v>3294</v>
      </c>
      <c r="C660" s="6" t="s">
        <v>21</v>
      </c>
      <c r="D660" s="6" t="s">
        <v>2962</v>
      </c>
      <c r="E660" s="6" t="s">
        <v>3299</v>
      </c>
      <c r="F660" s="6" t="s">
        <v>808</v>
      </c>
      <c r="G660" s="6" t="s">
        <v>594</v>
      </c>
      <c r="H660" s="55">
        <v>1</v>
      </c>
      <c r="I660" s="6" t="s">
        <v>105</v>
      </c>
      <c r="J660" s="6">
        <v>1</v>
      </c>
      <c r="K660" s="6"/>
    </row>
    <row r="661" spans="1:11" ht="15.6" x14ac:dyDescent="0.3">
      <c r="A661" s="6" t="s">
        <v>792</v>
      </c>
      <c r="B661" s="6" t="s">
        <v>3294</v>
      </c>
      <c r="C661" s="6" t="s">
        <v>21</v>
      </c>
      <c r="D661" s="6" t="s">
        <v>3140</v>
      </c>
      <c r="E661" s="6" t="s">
        <v>3156</v>
      </c>
      <c r="F661" s="6" t="s">
        <v>800</v>
      </c>
      <c r="G661" s="6" t="s">
        <v>135</v>
      </c>
      <c r="H661" s="55">
        <v>1</v>
      </c>
      <c r="I661" s="6" t="s">
        <v>121</v>
      </c>
      <c r="J661" s="6">
        <v>0</v>
      </c>
      <c r="K661" s="6"/>
    </row>
    <row r="662" spans="1:11" ht="15.6" x14ac:dyDescent="0.3">
      <c r="A662" s="6" t="s">
        <v>792</v>
      </c>
      <c r="B662" s="6" t="s">
        <v>3294</v>
      </c>
      <c r="C662" s="6" t="s">
        <v>21</v>
      </c>
      <c r="D662" s="6" t="s">
        <v>2861</v>
      </c>
      <c r="E662" s="6" t="s">
        <v>3286</v>
      </c>
      <c r="F662" s="6" t="s">
        <v>195</v>
      </c>
      <c r="G662" s="6" t="s">
        <v>807</v>
      </c>
      <c r="H662" s="55">
        <v>1</v>
      </c>
      <c r="I662" s="6" t="s">
        <v>105</v>
      </c>
      <c r="J662" s="6">
        <v>1</v>
      </c>
      <c r="K662" s="6"/>
    </row>
    <row r="663" spans="1:11" ht="15.6" x14ac:dyDescent="0.3">
      <c r="A663" s="6" t="s">
        <v>792</v>
      </c>
      <c r="B663" s="6" t="s">
        <v>3294</v>
      </c>
      <c r="C663" s="6" t="s">
        <v>21</v>
      </c>
      <c r="D663" s="6" t="s">
        <v>2870</v>
      </c>
      <c r="E663" s="6" t="s">
        <v>3300</v>
      </c>
      <c r="F663" s="6" t="s">
        <v>801</v>
      </c>
      <c r="G663" s="6" t="s">
        <v>545</v>
      </c>
      <c r="H663" s="55">
        <v>1</v>
      </c>
      <c r="I663" s="6" t="s">
        <v>105</v>
      </c>
      <c r="J663" s="6">
        <v>1</v>
      </c>
      <c r="K663" s="6"/>
    </row>
    <row r="664" spans="1:11" ht="15.6" x14ac:dyDescent="0.3">
      <c r="A664" s="6" t="s">
        <v>792</v>
      </c>
      <c r="B664" s="6" t="s">
        <v>3294</v>
      </c>
      <c r="C664" s="6" t="s">
        <v>21</v>
      </c>
      <c r="D664" s="6" t="s">
        <v>2870</v>
      </c>
      <c r="E664" s="6" t="s">
        <v>3301</v>
      </c>
      <c r="F664" s="6" t="s">
        <v>805</v>
      </c>
      <c r="G664" s="6" t="s">
        <v>806</v>
      </c>
      <c r="H664" s="55">
        <v>1</v>
      </c>
      <c r="I664" s="6" t="s">
        <v>121</v>
      </c>
      <c r="J664" s="6">
        <v>0</v>
      </c>
      <c r="K664" s="6"/>
    </row>
    <row r="665" spans="1:11" ht="15.6" x14ac:dyDescent="0.3">
      <c r="A665" s="6" t="s">
        <v>792</v>
      </c>
      <c r="B665" s="6" t="s">
        <v>3294</v>
      </c>
      <c r="C665" s="6" t="s">
        <v>21</v>
      </c>
      <c r="D665" s="6" t="s">
        <v>2979</v>
      </c>
      <c r="E665" s="6" t="s">
        <v>3273</v>
      </c>
      <c r="F665" s="6" t="s">
        <v>798</v>
      </c>
      <c r="G665" s="6" t="s">
        <v>799</v>
      </c>
      <c r="H665" s="55">
        <v>1</v>
      </c>
      <c r="I665" s="6" t="s">
        <v>121</v>
      </c>
      <c r="J665" s="6">
        <v>0</v>
      </c>
      <c r="K665" s="6"/>
    </row>
    <row r="666" spans="1:11" s="8" customFormat="1" ht="15.6" x14ac:dyDescent="0.3">
      <c r="A666" s="8" t="s">
        <v>2562</v>
      </c>
      <c r="B666" s="61"/>
      <c r="H666" s="29">
        <f>SUM(H651:H665)</f>
        <v>15</v>
      </c>
      <c r="J666" s="29">
        <f>SUM(J651:J665)</f>
        <v>4</v>
      </c>
      <c r="K666" s="62">
        <f>(J666/H666)</f>
        <v>0.26666666666666666</v>
      </c>
    </row>
    <row r="667" spans="1:11" ht="15.6" x14ac:dyDescent="0.3">
      <c r="A667" s="6"/>
      <c r="B667" s="6"/>
      <c r="C667" s="6"/>
      <c r="D667" s="6"/>
      <c r="E667" s="6"/>
      <c r="F667" s="6"/>
      <c r="G667" s="6"/>
      <c r="H667" s="55"/>
      <c r="I667" s="6"/>
      <c r="J667" s="6"/>
      <c r="K667" s="6"/>
    </row>
    <row r="668" spans="1:11" ht="15.6" x14ac:dyDescent="0.3">
      <c r="A668" s="6" t="s">
        <v>792</v>
      </c>
      <c r="B668" s="6" t="s">
        <v>3294</v>
      </c>
      <c r="C668" s="6" t="s">
        <v>33</v>
      </c>
      <c r="D668" s="6" t="s">
        <v>2855</v>
      </c>
      <c r="E668" s="6" t="s">
        <v>1197</v>
      </c>
      <c r="F668" s="6" t="s">
        <v>1198</v>
      </c>
      <c r="G668" s="6" t="s">
        <v>1199</v>
      </c>
      <c r="H668" s="55">
        <v>1</v>
      </c>
      <c r="I668" s="6" t="s">
        <v>121</v>
      </c>
      <c r="J668" s="6">
        <v>0</v>
      </c>
      <c r="K668" s="6"/>
    </row>
    <row r="669" spans="1:11" ht="15.6" x14ac:dyDescent="0.3">
      <c r="A669" s="6" t="s">
        <v>792</v>
      </c>
      <c r="B669" s="6" t="s">
        <v>3294</v>
      </c>
      <c r="C669" s="6" t="s">
        <v>33</v>
      </c>
      <c r="D669" s="6" t="s">
        <v>2942</v>
      </c>
      <c r="E669" s="6" t="s">
        <v>1187</v>
      </c>
      <c r="F669" s="6" t="s">
        <v>1188</v>
      </c>
      <c r="G669" s="6" t="s">
        <v>1189</v>
      </c>
      <c r="H669" s="55">
        <v>1</v>
      </c>
      <c r="I669" s="6" t="s">
        <v>121</v>
      </c>
      <c r="J669" s="6">
        <v>0</v>
      </c>
      <c r="K669" s="6"/>
    </row>
    <row r="670" spans="1:11" ht="15.6" x14ac:dyDescent="0.3">
      <c r="A670" s="6" t="s">
        <v>792</v>
      </c>
      <c r="B670" s="6" t="s">
        <v>3294</v>
      </c>
      <c r="C670" s="6" t="s">
        <v>33</v>
      </c>
      <c r="D670" s="6" t="s">
        <v>3043</v>
      </c>
      <c r="E670" s="6" t="s">
        <v>3188</v>
      </c>
      <c r="F670" s="6" t="s">
        <v>940</v>
      </c>
      <c r="G670" s="6" t="s">
        <v>130</v>
      </c>
      <c r="H670" s="55">
        <v>1</v>
      </c>
      <c r="I670" s="6" t="s">
        <v>121</v>
      </c>
      <c r="J670" s="6">
        <v>0</v>
      </c>
      <c r="K670" s="6"/>
    </row>
    <row r="671" spans="1:11" ht="15.6" x14ac:dyDescent="0.3">
      <c r="A671" s="6" t="s">
        <v>792</v>
      </c>
      <c r="B671" s="6" t="s">
        <v>3294</v>
      </c>
      <c r="C671" s="6" t="s">
        <v>33</v>
      </c>
      <c r="D671" s="6" t="s">
        <v>3260</v>
      </c>
      <c r="E671" s="6" t="s">
        <v>3302</v>
      </c>
      <c r="F671" s="6" t="s">
        <v>1178</v>
      </c>
      <c r="G671" s="6" t="s">
        <v>1179</v>
      </c>
      <c r="H671" s="55">
        <v>1</v>
      </c>
      <c r="I671" s="6" t="s">
        <v>121</v>
      </c>
      <c r="J671" s="6">
        <v>0</v>
      </c>
      <c r="K671" s="6"/>
    </row>
    <row r="672" spans="1:11" ht="15.6" x14ac:dyDescent="0.3">
      <c r="A672" s="6" t="s">
        <v>792</v>
      </c>
      <c r="B672" s="6" t="s">
        <v>3294</v>
      </c>
      <c r="C672" s="6" t="s">
        <v>33</v>
      </c>
      <c r="D672" s="6" t="s">
        <v>2855</v>
      </c>
      <c r="E672" s="6" t="s">
        <v>2864</v>
      </c>
      <c r="F672" s="6" t="s">
        <v>165</v>
      </c>
      <c r="G672" s="6" t="s">
        <v>166</v>
      </c>
      <c r="H672" s="55">
        <v>1</v>
      </c>
      <c r="I672" s="6" t="s">
        <v>121</v>
      </c>
      <c r="J672" s="6">
        <v>0</v>
      </c>
      <c r="K672" s="6"/>
    </row>
    <row r="673" spans="1:11" ht="15.6" x14ac:dyDescent="0.3">
      <c r="A673" s="6" t="s">
        <v>792</v>
      </c>
      <c r="B673" s="6" t="s">
        <v>3294</v>
      </c>
      <c r="C673" s="6" t="s">
        <v>33</v>
      </c>
      <c r="D673" s="6" t="s">
        <v>3303</v>
      </c>
      <c r="E673" s="6" t="s">
        <v>3304</v>
      </c>
      <c r="F673" s="6" t="s">
        <v>1207</v>
      </c>
      <c r="G673" s="6" t="s">
        <v>284</v>
      </c>
      <c r="H673" s="55">
        <v>1</v>
      </c>
      <c r="I673" s="6" t="s">
        <v>121</v>
      </c>
      <c r="J673" s="6">
        <v>0</v>
      </c>
      <c r="K673" s="6"/>
    </row>
    <row r="674" spans="1:11" ht="15.6" x14ac:dyDescent="0.3">
      <c r="A674" s="6" t="s">
        <v>792</v>
      </c>
      <c r="B674" s="6" t="s">
        <v>3294</v>
      </c>
      <c r="C674" s="6" t="s">
        <v>33</v>
      </c>
      <c r="D674" s="6" t="s">
        <v>3039</v>
      </c>
      <c r="E674" s="6" t="s">
        <v>3305</v>
      </c>
      <c r="F674" s="6" t="s">
        <v>1206</v>
      </c>
      <c r="G674" s="6" t="s">
        <v>372</v>
      </c>
      <c r="H674" s="55">
        <v>1</v>
      </c>
      <c r="I674" s="6" t="s">
        <v>121</v>
      </c>
      <c r="J674" s="6">
        <v>0</v>
      </c>
      <c r="K674" s="6"/>
    </row>
    <row r="675" spans="1:11" ht="15.6" x14ac:dyDescent="0.3">
      <c r="A675" s="6" t="s">
        <v>792</v>
      </c>
      <c r="B675" s="6" t="s">
        <v>3294</v>
      </c>
      <c r="C675" s="6" t="s">
        <v>33</v>
      </c>
      <c r="D675" s="6" t="s">
        <v>2942</v>
      </c>
      <c r="E675" s="6" t="s">
        <v>3306</v>
      </c>
      <c r="F675" s="6" t="s">
        <v>1200</v>
      </c>
      <c r="G675" s="6" t="s">
        <v>1201</v>
      </c>
      <c r="H675" s="55">
        <v>1</v>
      </c>
      <c r="I675" s="6" t="s">
        <v>121</v>
      </c>
      <c r="J675" s="6">
        <v>0</v>
      </c>
      <c r="K675" s="6"/>
    </row>
    <row r="676" spans="1:11" ht="15.6" x14ac:dyDescent="0.3">
      <c r="A676" s="6" t="s">
        <v>792</v>
      </c>
      <c r="B676" s="6" t="s">
        <v>3294</v>
      </c>
      <c r="C676" s="6" t="s">
        <v>33</v>
      </c>
      <c r="D676" s="6" t="s">
        <v>3307</v>
      </c>
      <c r="E676" s="6" t="s">
        <v>3309</v>
      </c>
      <c r="F676" s="6" t="s">
        <v>1204</v>
      </c>
      <c r="G676" s="6" t="s">
        <v>1205</v>
      </c>
      <c r="H676" s="55">
        <v>1</v>
      </c>
      <c r="I676" s="6" t="s">
        <v>121</v>
      </c>
      <c r="J676" s="6">
        <v>0</v>
      </c>
      <c r="K676" s="6"/>
    </row>
    <row r="677" spans="1:11" ht="15.6" x14ac:dyDescent="0.3">
      <c r="A677" s="6" t="s">
        <v>792</v>
      </c>
      <c r="B677" s="6" t="s">
        <v>3294</v>
      </c>
      <c r="C677" s="6" t="s">
        <v>33</v>
      </c>
      <c r="D677" s="6" t="s">
        <v>2854</v>
      </c>
      <c r="E677" s="6" t="s">
        <v>3310</v>
      </c>
      <c r="F677" s="6" t="s">
        <v>1103</v>
      </c>
      <c r="G677" s="6" t="s">
        <v>1180</v>
      </c>
      <c r="H677" s="55">
        <v>1</v>
      </c>
      <c r="I677" s="6" t="s">
        <v>121</v>
      </c>
      <c r="J677" s="6">
        <v>0</v>
      </c>
      <c r="K677" s="6"/>
    </row>
    <row r="678" spans="1:11" ht="15.6" x14ac:dyDescent="0.3">
      <c r="A678" s="6" t="s">
        <v>792</v>
      </c>
      <c r="B678" s="6" t="s">
        <v>3294</v>
      </c>
      <c r="C678" s="6" t="s">
        <v>33</v>
      </c>
      <c r="D678" s="6" t="s">
        <v>2852</v>
      </c>
      <c r="E678" s="6" t="s">
        <v>3311</v>
      </c>
      <c r="F678" s="6" t="s">
        <v>1185</v>
      </c>
      <c r="G678" s="6" t="s">
        <v>1186</v>
      </c>
      <c r="H678" s="55">
        <v>1</v>
      </c>
      <c r="I678" s="6" t="s">
        <v>121</v>
      </c>
      <c r="J678" s="6">
        <v>0</v>
      </c>
      <c r="K678" s="6"/>
    </row>
    <row r="679" spans="1:11" ht="15.6" x14ac:dyDescent="0.3">
      <c r="A679" s="6" t="s">
        <v>792</v>
      </c>
      <c r="B679" s="6" t="s">
        <v>3294</v>
      </c>
      <c r="C679" s="6" t="s">
        <v>33</v>
      </c>
      <c r="D679" s="6" t="s">
        <v>2923</v>
      </c>
      <c r="E679" s="6" t="s">
        <v>3312</v>
      </c>
      <c r="F679" s="6" t="s">
        <v>1211</v>
      </c>
      <c r="G679" s="6" t="s">
        <v>1212</v>
      </c>
      <c r="H679" s="55">
        <v>1</v>
      </c>
      <c r="I679" s="6" t="s">
        <v>105</v>
      </c>
      <c r="J679" s="6">
        <v>1</v>
      </c>
      <c r="K679" s="6"/>
    </row>
    <row r="680" spans="1:11" ht="15.6" x14ac:dyDescent="0.3">
      <c r="A680" s="6" t="s">
        <v>792</v>
      </c>
      <c r="B680" s="6" t="s">
        <v>3294</v>
      </c>
      <c r="C680" s="6" t="s">
        <v>33</v>
      </c>
      <c r="D680" s="6" t="s">
        <v>3132</v>
      </c>
      <c r="E680" s="6" t="s">
        <v>3313</v>
      </c>
      <c r="F680" s="6" t="s">
        <v>1190</v>
      </c>
      <c r="G680" s="6" t="s">
        <v>1191</v>
      </c>
      <c r="H680" s="55">
        <v>1</v>
      </c>
      <c r="I680" s="6" t="s">
        <v>121</v>
      </c>
      <c r="J680" s="6">
        <v>0</v>
      </c>
      <c r="K680" s="6"/>
    </row>
    <row r="681" spans="1:11" ht="15.6" x14ac:dyDescent="0.3">
      <c r="A681" s="6" t="s">
        <v>792</v>
      </c>
      <c r="B681" s="6" t="s">
        <v>3294</v>
      </c>
      <c r="C681" s="6" t="s">
        <v>33</v>
      </c>
      <c r="D681" s="6" t="s">
        <v>3132</v>
      </c>
      <c r="E681" s="6" t="s">
        <v>3314</v>
      </c>
      <c r="F681" s="6" t="s">
        <v>1192</v>
      </c>
      <c r="G681" s="6" t="s">
        <v>1193</v>
      </c>
      <c r="H681" s="55">
        <v>1</v>
      </c>
      <c r="I681" s="6" t="s">
        <v>121</v>
      </c>
      <c r="J681" s="6">
        <v>0</v>
      </c>
      <c r="K681" s="6"/>
    </row>
    <row r="682" spans="1:11" ht="15.6" x14ac:dyDescent="0.3">
      <c r="A682" s="6" t="s">
        <v>792</v>
      </c>
      <c r="B682" s="6" t="s">
        <v>3294</v>
      </c>
      <c r="C682" s="6" t="s">
        <v>33</v>
      </c>
      <c r="D682" s="6" t="s">
        <v>2901</v>
      </c>
      <c r="E682" s="6" t="s">
        <v>3301</v>
      </c>
      <c r="F682" s="6" t="s">
        <v>805</v>
      </c>
      <c r="G682" s="6" t="s">
        <v>806</v>
      </c>
      <c r="H682" s="55">
        <v>1</v>
      </c>
      <c r="I682" s="6" t="s">
        <v>121</v>
      </c>
      <c r="J682" s="6">
        <v>0</v>
      </c>
      <c r="K682" s="6"/>
    </row>
    <row r="683" spans="1:11" ht="15.6" x14ac:dyDescent="0.3">
      <c r="A683" s="6" t="s">
        <v>792</v>
      </c>
      <c r="B683" s="6" t="s">
        <v>3294</v>
      </c>
      <c r="C683" s="6" t="s">
        <v>33</v>
      </c>
      <c r="D683" s="6" t="s">
        <v>2863</v>
      </c>
      <c r="E683" s="6" t="s">
        <v>3315</v>
      </c>
      <c r="F683" s="6" t="s">
        <v>1202</v>
      </c>
      <c r="G683" s="6" t="s">
        <v>1203</v>
      </c>
      <c r="H683" s="55">
        <v>1</v>
      </c>
      <c r="I683" s="6" t="s">
        <v>121</v>
      </c>
      <c r="J683" s="6">
        <v>0</v>
      </c>
      <c r="K683" s="6"/>
    </row>
    <row r="684" spans="1:11" ht="15.6" x14ac:dyDescent="0.3">
      <c r="A684" s="6" t="s">
        <v>792</v>
      </c>
      <c r="B684" s="6" t="s">
        <v>3294</v>
      </c>
      <c r="C684" s="6" t="s">
        <v>33</v>
      </c>
      <c r="D684" s="6" t="s">
        <v>2967</v>
      </c>
      <c r="E684" s="6" t="s">
        <v>3316</v>
      </c>
      <c r="F684" s="6" t="s">
        <v>1181</v>
      </c>
      <c r="G684" s="6" t="s">
        <v>390</v>
      </c>
      <c r="H684" s="55">
        <v>1</v>
      </c>
      <c r="I684" s="6" t="s">
        <v>121</v>
      </c>
      <c r="J684" s="6">
        <v>0</v>
      </c>
      <c r="K684" s="6"/>
    </row>
    <row r="685" spans="1:11" ht="15.6" x14ac:dyDescent="0.3">
      <c r="A685" s="6" t="s">
        <v>792</v>
      </c>
      <c r="B685" s="6" t="s">
        <v>3294</v>
      </c>
      <c r="C685" s="6" t="s">
        <v>33</v>
      </c>
      <c r="D685" s="6" t="s">
        <v>2855</v>
      </c>
      <c r="E685" s="6" t="s">
        <v>1173</v>
      </c>
      <c r="F685" s="6" t="s">
        <v>631</v>
      </c>
      <c r="G685" s="6" t="s">
        <v>1174</v>
      </c>
      <c r="H685" s="55">
        <v>1</v>
      </c>
      <c r="I685" s="6" t="s">
        <v>121</v>
      </c>
      <c r="J685" s="6">
        <v>0</v>
      </c>
      <c r="K685" s="6"/>
    </row>
    <row r="686" spans="1:11" ht="15.6" x14ac:dyDescent="0.3">
      <c r="A686" s="6" t="s">
        <v>792</v>
      </c>
      <c r="B686" s="6" t="s">
        <v>3294</v>
      </c>
      <c r="C686" s="6" t="s">
        <v>33</v>
      </c>
      <c r="D686" s="6" t="s">
        <v>2855</v>
      </c>
      <c r="E686" s="6" t="s">
        <v>1175</v>
      </c>
      <c r="F686" s="6" t="s">
        <v>1176</v>
      </c>
      <c r="G686" s="6" t="s">
        <v>1177</v>
      </c>
      <c r="H686" s="55">
        <v>1</v>
      </c>
      <c r="I686" s="6" t="s">
        <v>121</v>
      </c>
      <c r="J686" s="6">
        <v>0</v>
      </c>
      <c r="K686" s="6"/>
    </row>
    <row r="687" spans="1:11" ht="15.6" x14ac:dyDescent="0.3">
      <c r="A687" s="6" t="s">
        <v>792</v>
      </c>
      <c r="B687" s="6" t="s">
        <v>3294</v>
      </c>
      <c r="C687" s="6" t="s">
        <v>33</v>
      </c>
      <c r="D687" s="6" t="s">
        <v>2974</v>
      </c>
      <c r="E687" s="6" t="s">
        <v>1194</v>
      </c>
      <c r="F687" s="6" t="s">
        <v>1195</v>
      </c>
      <c r="G687" s="6" t="s">
        <v>1196</v>
      </c>
      <c r="H687" s="55">
        <v>1</v>
      </c>
      <c r="I687" s="6" t="s">
        <v>121</v>
      </c>
      <c r="J687" s="6">
        <v>0</v>
      </c>
      <c r="K687" s="6"/>
    </row>
    <row r="688" spans="1:11" ht="15.6" x14ac:dyDescent="0.3">
      <c r="A688" s="6" t="s">
        <v>792</v>
      </c>
      <c r="B688" s="6" t="s">
        <v>3294</v>
      </c>
      <c r="C688" s="6" t="s">
        <v>33</v>
      </c>
      <c r="D688" s="6" t="s">
        <v>2951</v>
      </c>
      <c r="E688" s="6" t="s">
        <v>1213</v>
      </c>
      <c r="F688" s="6" t="s">
        <v>1085</v>
      </c>
      <c r="G688" s="6" t="s">
        <v>1214</v>
      </c>
      <c r="H688" s="55">
        <v>1</v>
      </c>
      <c r="I688" s="6" t="s">
        <v>121</v>
      </c>
      <c r="J688" s="6">
        <v>0</v>
      </c>
      <c r="K688" s="6"/>
    </row>
    <row r="689" spans="1:11" ht="15.6" x14ac:dyDescent="0.3">
      <c r="A689" s="6" t="s">
        <v>792</v>
      </c>
      <c r="B689" s="6" t="s">
        <v>3294</v>
      </c>
      <c r="C689" s="6" t="s">
        <v>33</v>
      </c>
      <c r="D689" s="6" t="s">
        <v>2837</v>
      </c>
      <c r="E689" s="6" t="s">
        <v>1208</v>
      </c>
      <c r="F689" s="6" t="s">
        <v>1209</v>
      </c>
      <c r="G689" s="6" t="s">
        <v>1210</v>
      </c>
      <c r="H689" s="55">
        <v>1</v>
      </c>
      <c r="I689" s="6" t="s">
        <v>121</v>
      </c>
      <c r="J689" s="6">
        <v>0</v>
      </c>
      <c r="K689" s="6"/>
    </row>
    <row r="690" spans="1:11" ht="15.6" x14ac:dyDescent="0.3">
      <c r="A690" s="6" t="s">
        <v>792</v>
      </c>
      <c r="B690" s="6" t="s">
        <v>3294</v>
      </c>
      <c r="C690" s="6" t="s">
        <v>33</v>
      </c>
      <c r="D690" s="6" t="s">
        <v>2837</v>
      </c>
      <c r="E690" s="6" t="s">
        <v>1182</v>
      </c>
      <c r="F690" s="6" t="s">
        <v>1183</v>
      </c>
      <c r="G690" s="6" t="s">
        <v>1184</v>
      </c>
      <c r="H690" s="55">
        <v>1</v>
      </c>
      <c r="I690" s="6" t="s">
        <v>121</v>
      </c>
      <c r="J690" s="6">
        <v>0</v>
      </c>
      <c r="K690" s="6"/>
    </row>
    <row r="691" spans="1:11" s="8" customFormat="1" ht="15.6" x14ac:dyDescent="0.3">
      <c r="A691" s="8" t="s">
        <v>2562</v>
      </c>
      <c r="B691" s="61"/>
      <c r="H691" s="29">
        <f>SUM(H668:H690)</f>
        <v>23</v>
      </c>
      <c r="J691" s="29">
        <f>SUM(J668:J690)</f>
        <v>1</v>
      </c>
      <c r="K691" s="62">
        <f>(J691/H691)</f>
        <v>4.3478260869565216E-2</v>
      </c>
    </row>
    <row r="692" spans="1:11" ht="15.6" x14ac:dyDescent="0.3">
      <c r="A692" s="6"/>
      <c r="B692" s="6"/>
      <c r="C692" s="6"/>
      <c r="D692" s="6"/>
      <c r="E692" s="6"/>
      <c r="F692" s="6"/>
      <c r="G692" s="6"/>
      <c r="H692" s="55"/>
      <c r="I692" s="6"/>
      <c r="J692" s="6"/>
      <c r="K692" s="6"/>
    </row>
    <row r="693" spans="1:11" ht="15.6" x14ac:dyDescent="0.3">
      <c r="A693" s="6" t="s">
        <v>792</v>
      </c>
      <c r="B693" s="6" t="s">
        <v>3294</v>
      </c>
      <c r="C693" s="6" t="s">
        <v>34</v>
      </c>
      <c r="D693" s="6" t="s">
        <v>3120</v>
      </c>
      <c r="E693" s="6" t="s">
        <v>1233</v>
      </c>
      <c r="F693" s="6" t="s">
        <v>1234</v>
      </c>
      <c r="G693" s="6" t="s">
        <v>1235</v>
      </c>
      <c r="H693" s="55">
        <v>1</v>
      </c>
      <c r="I693" s="6" t="s">
        <v>121</v>
      </c>
      <c r="J693" s="6">
        <v>0</v>
      </c>
      <c r="K693" s="6"/>
    </row>
    <row r="694" spans="1:11" ht="15.6" x14ac:dyDescent="0.3">
      <c r="A694" s="6" t="s">
        <v>792</v>
      </c>
      <c r="B694" s="6" t="s">
        <v>3294</v>
      </c>
      <c r="C694" s="6" t="s">
        <v>34</v>
      </c>
      <c r="D694" s="6" t="s">
        <v>2835</v>
      </c>
      <c r="E694" s="6" t="s">
        <v>1222</v>
      </c>
      <c r="F694" s="6" t="s">
        <v>646</v>
      </c>
      <c r="G694" s="6" t="s">
        <v>1223</v>
      </c>
      <c r="H694" s="55">
        <v>1</v>
      </c>
      <c r="I694" s="6" t="s">
        <v>121</v>
      </c>
      <c r="J694" s="6">
        <v>0</v>
      </c>
      <c r="K694" s="6"/>
    </row>
    <row r="695" spans="1:11" ht="15.6" x14ac:dyDescent="0.3">
      <c r="A695" s="6" t="s">
        <v>792</v>
      </c>
      <c r="B695" s="6" t="s">
        <v>3294</v>
      </c>
      <c r="C695" s="6" t="s">
        <v>34</v>
      </c>
      <c r="D695" s="6" t="s">
        <v>2853</v>
      </c>
      <c r="E695" s="6" t="s">
        <v>3317</v>
      </c>
      <c r="F695" s="6" t="s">
        <v>1239</v>
      </c>
      <c r="G695" s="6" t="s">
        <v>1240</v>
      </c>
      <c r="H695" s="55">
        <v>1</v>
      </c>
      <c r="I695" s="6" t="s">
        <v>121</v>
      </c>
      <c r="J695" s="6">
        <v>0</v>
      </c>
      <c r="K695" s="6"/>
    </row>
    <row r="696" spans="1:11" ht="15.6" x14ac:dyDescent="0.3">
      <c r="A696" s="6" t="s">
        <v>792</v>
      </c>
      <c r="B696" s="6" t="s">
        <v>3294</v>
      </c>
      <c r="C696" s="6" t="s">
        <v>34</v>
      </c>
      <c r="D696" s="6" t="s">
        <v>3318</v>
      </c>
      <c r="E696" s="6" t="s">
        <v>3319</v>
      </c>
      <c r="F696" s="6" t="s">
        <v>1220</v>
      </c>
      <c r="G696" s="6" t="s">
        <v>1221</v>
      </c>
      <c r="H696" s="55">
        <v>1</v>
      </c>
      <c r="I696" s="6" t="s">
        <v>121</v>
      </c>
      <c r="J696" s="6">
        <v>0</v>
      </c>
      <c r="K696" s="6"/>
    </row>
    <row r="697" spans="1:11" ht="15.6" x14ac:dyDescent="0.3">
      <c r="A697" s="6" t="s">
        <v>792</v>
      </c>
      <c r="B697" s="6" t="s">
        <v>3294</v>
      </c>
      <c r="C697" s="6" t="s">
        <v>34</v>
      </c>
      <c r="D697" s="6" t="s">
        <v>3318</v>
      </c>
      <c r="E697" s="6" t="s">
        <v>3320</v>
      </c>
      <c r="F697" s="6" t="s">
        <v>708</v>
      </c>
      <c r="G697" s="6" t="s">
        <v>1228</v>
      </c>
      <c r="H697" s="55">
        <v>1</v>
      </c>
      <c r="I697" s="6" t="s">
        <v>121</v>
      </c>
      <c r="J697" s="6">
        <v>0</v>
      </c>
      <c r="K697" s="6"/>
    </row>
    <row r="698" spans="1:11" ht="15.6" x14ac:dyDescent="0.3">
      <c r="A698" s="6" t="s">
        <v>792</v>
      </c>
      <c r="B698" s="6" t="s">
        <v>3294</v>
      </c>
      <c r="C698" s="6" t="s">
        <v>34</v>
      </c>
      <c r="D698" s="6" t="s">
        <v>3318</v>
      </c>
      <c r="E698" s="6" t="s">
        <v>3321</v>
      </c>
      <c r="F698" s="6" t="s">
        <v>1224</v>
      </c>
      <c r="G698" s="6" t="s">
        <v>933</v>
      </c>
      <c r="H698" s="55">
        <v>1</v>
      </c>
      <c r="I698" s="6" t="s">
        <v>121</v>
      </c>
      <c r="J698" s="6">
        <v>0</v>
      </c>
      <c r="K698" s="6"/>
    </row>
    <row r="699" spans="1:11" ht="15.6" x14ac:dyDescent="0.3">
      <c r="A699" s="6" t="s">
        <v>792</v>
      </c>
      <c r="B699" s="6" t="s">
        <v>3294</v>
      </c>
      <c r="C699" s="6" t="s">
        <v>34</v>
      </c>
      <c r="D699" s="6" t="s">
        <v>3059</v>
      </c>
      <c r="E699" s="6" t="s">
        <v>3322</v>
      </c>
      <c r="F699" s="6" t="s">
        <v>1236</v>
      </c>
      <c r="G699" s="6" t="s">
        <v>1237</v>
      </c>
      <c r="H699" s="55">
        <v>1</v>
      </c>
      <c r="I699" s="6" t="s">
        <v>121</v>
      </c>
      <c r="J699" s="6">
        <v>0</v>
      </c>
      <c r="K699" s="6"/>
    </row>
    <row r="700" spans="1:11" ht="15.6" x14ac:dyDescent="0.3">
      <c r="A700" s="6" t="s">
        <v>792</v>
      </c>
      <c r="B700" s="6" t="s">
        <v>3294</v>
      </c>
      <c r="C700" s="6" t="s">
        <v>34</v>
      </c>
      <c r="D700" s="6" t="s">
        <v>3030</v>
      </c>
      <c r="E700" s="6" t="s">
        <v>3323</v>
      </c>
      <c r="F700" s="6" t="s">
        <v>1231</v>
      </c>
      <c r="G700" s="6" t="s">
        <v>1232</v>
      </c>
      <c r="H700" s="55">
        <v>1</v>
      </c>
      <c r="I700" s="6" t="s">
        <v>121</v>
      </c>
      <c r="J700" s="6">
        <v>0</v>
      </c>
      <c r="K700" s="6"/>
    </row>
    <row r="701" spans="1:11" ht="15.6" x14ac:dyDescent="0.3">
      <c r="A701" s="6" t="s">
        <v>792</v>
      </c>
      <c r="B701" s="6" t="s">
        <v>3294</v>
      </c>
      <c r="C701" s="6" t="s">
        <v>34</v>
      </c>
      <c r="D701" s="6" t="s">
        <v>2853</v>
      </c>
      <c r="E701" s="6" t="s">
        <v>3324</v>
      </c>
      <c r="F701" s="6" t="s">
        <v>1229</v>
      </c>
      <c r="G701" s="6" t="s">
        <v>1230</v>
      </c>
      <c r="H701" s="55">
        <v>1</v>
      </c>
      <c r="I701" s="6" t="s">
        <v>121</v>
      </c>
      <c r="J701" s="6">
        <v>0</v>
      </c>
      <c r="K701" s="6"/>
    </row>
    <row r="702" spans="1:11" ht="15.6" x14ac:dyDescent="0.3">
      <c r="A702" s="6" t="s">
        <v>792</v>
      </c>
      <c r="B702" s="6" t="s">
        <v>3294</v>
      </c>
      <c r="C702" s="6" t="s">
        <v>34</v>
      </c>
      <c r="D702" s="6" t="s">
        <v>3325</v>
      </c>
      <c r="E702" s="6" t="s">
        <v>3326</v>
      </c>
      <c r="F702" s="6" t="s">
        <v>1215</v>
      </c>
      <c r="G702" s="6" t="s">
        <v>1216</v>
      </c>
      <c r="H702" s="55">
        <v>1</v>
      </c>
      <c r="I702" s="6" t="s">
        <v>121</v>
      </c>
      <c r="J702" s="6">
        <v>0</v>
      </c>
      <c r="K702" s="6"/>
    </row>
    <row r="703" spans="1:11" ht="15.6" x14ac:dyDescent="0.3">
      <c r="A703" s="6" t="s">
        <v>792</v>
      </c>
      <c r="B703" s="6" t="s">
        <v>3294</v>
      </c>
      <c r="C703" s="6" t="s">
        <v>34</v>
      </c>
      <c r="D703" s="6" t="s">
        <v>2972</v>
      </c>
      <c r="E703" s="6" t="s">
        <v>3327</v>
      </c>
      <c r="F703" s="6" t="s">
        <v>1238</v>
      </c>
      <c r="G703" s="6" t="s">
        <v>857</v>
      </c>
      <c r="H703" s="55">
        <v>1</v>
      </c>
      <c r="I703" s="6" t="s">
        <v>121</v>
      </c>
      <c r="J703" s="6">
        <v>0</v>
      </c>
      <c r="K703" s="6"/>
    </row>
    <row r="704" spans="1:11" ht="15.6" x14ac:dyDescent="0.3">
      <c r="A704" s="6" t="s">
        <v>792</v>
      </c>
      <c r="B704" s="6" t="s">
        <v>3294</v>
      </c>
      <c r="C704" s="6" t="s">
        <v>34</v>
      </c>
      <c r="D704" s="6" t="s">
        <v>2852</v>
      </c>
      <c r="E704" s="6" t="s">
        <v>1217</v>
      </c>
      <c r="F704" s="6" t="s">
        <v>1218</v>
      </c>
      <c r="G704" s="6" t="s">
        <v>1219</v>
      </c>
      <c r="H704" s="55">
        <v>1</v>
      </c>
      <c r="I704" s="6" t="s">
        <v>121</v>
      </c>
      <c r="J704" s="6">
        <v>0</v>
      </c>
      <c r="K704" s="6"/>
    </row>
    <row r="705" spans="1:11" ht="15.6" x14ac:dyDescent="0.3">
      <c r="A705" s="6" t="s">
        <v>792</v>
      </c>
      <c r="B705" s="6" t="s">
        <v>3294</v>
      </c>
      <c r="C705" s="6" t="s">
        <v>34</v>
      </c>
      <c r="D705" s="6" t="s">
        <v>2836</v>
      </c>
      <c r="E705" s="6" t="s">
        <v>1241</v>
      </c>
      <c r="F705" s="6" t="s">
        <v>695</v>
      </c>
      <c r="G705" s="6" t="s">
        <v>914</v>
      </c>
      <c r="H705" s="55">
        <v>1</v>
      </c>
      <c r="I705" s="6" t="s">
        <v>121</v>
      </c>
      <c r="J705" s="6">
        <v>0</v>
      </c>
      <c r="K705" s="6"/>
    </row>
    <row r="706" spans="1:11" ht="15.6" x14ac:dyDescent="0.3">
      <c r="A706" s="6" t="s">
        <v>792</v>
      </c>
      <c r="B706" s="6" t="s">
        <v>3294</v>
      </c>
      <c r="C706" s="6" t="s">
        <v>34</v>
      </c>
      <c r="D706" s="6" t="s">
        <v>2858</v>
      </c>
      <c r="E706" s="6" t="s">
        <v>1225</v>
      </c>
      <c r="F706" s="6" t="s">
        <v>1226</v>
      </c>
      <c r="G706" s="6" t="s">
        <v>1227</v>
      </c>
      <c r="H706" s="55">
        <v>1</v>
      </c>
      <c r="I706" s="6" t="s">
        <v>121</v>
      </c>
      <c r="J706" s="6">
        <v>0</v>
      </c>
      <c r="K706" s="6"/>
    </row>
    <row r="707" spans="1:11" ht="15.6" x14ac:dyDescent="0.3">
      <c r="A707" s="6" t="s">
        <v>792</v>
      </c>
      <c r="B707" s="6" t="s">
        <v>3294</v>
      </c>
      <c r="C707" s="6" t="s">
        <v>34</v>
      </c>
      <c r="D707" s="6" t="s">
        <v>2893</v>
      </c>
      <c r="E707" s="6" t="s">
        <v>3328</v>
      </c>
      <c r="F707" s="6" t="s">
        <v>3329</v>
      </c>
      <c r="G707" s="6" t="s">
        <v>1846</v>
      </c>
      <c r="H707" s="55">
        <v>1</v>
      </c>
      <c r="I707" s="6" t="s">
        <v>121</v>
      </c>
      <c r="J707" s="6">
        <v>0</v>
      </c>
      <c r="K707" s="6"/>
    </row>
    <row r="708" spans="1:11" s="8" customFormat="1" ht="15.6" x14ac:dyDescent="0.3">
      <c r="A708" s="8" t="s">
        <v>2562</v>
      </c>
      <c r="B708" s="61"/>
      <c r="H708" s="29">
        <f>SUM(H693:H707)</f>
        <v>15</v>
      </c>
      <c r="J708" s="29">
        <f>SUM(J693:J707)</f>
        <v>0</v>
      </c>
      <c r="K708" s="62">
        <f>(J708/H708)</f>
        <v>0</v>
      </c>
    </row>
    <row r="709" spans="1:11" ht="15.6" x14ac:dyDescent="0.3">
      <c r="A709" s="6"/>
      <c r="B709" s="6"/>
      <c r="C709" s="6"/>
      <c r="D709" s="6"/>
      <c r="E709" s="6"/>
      <c r="F709" s="6"/>
      <c r="G709" s="6"/>
      <c r="H709" s="55"/>
      <c r="I709" s="6"/>
      <c r="J709" s="6"/>
      <c r="K709" s="6"/>
    </row>
    <row r="710" spans="1:11" ht="15.6" x14ac:dyDescent="0.3">
      <c r="A710" s="6" t="s">
        <v>792</v>
      </c>
      <c r="B710" s="6" t="s">
        <v>3294</v>
      </c>
      <c r="C710" s="6" t="s">
        <v>79</v>
      </c>
      <c r="D710" s="6" t="s">
        <v>2893</v>
      </c>
      <c r="E710" s="6" t="s">
        <v>3330</v>
      </c>
      <c r="F710" s="6" t="s">
        <v>3331</v>
      </c>
      <c r="G710" s="6" t="s">
        <v>3017</v>
      </c>
      <c r="H710" s="55">
        <v>1</v>
      </c>
      <c r="I710" s="6" t="s">
        <v>121</v>
      </c>
      <c r="J710" s="6">
        <v>0</v>
      </c>
      <c r="K710" s="6"/>
    </row>
    <row r="711" spans="1:11" ht="15.6" x14ac:dyDescent="0.3">
      <c r="A711" s="6" t="s">
        <v>792</v>
      </c>
      <c r="B711" s="6" t="s">
        <v>3294</v>
      </c>
      <c r="C711" s="6" t="s">
        <v>79</v>
      </c>
      <c r="D711" s="6" t="s">
        <v>3120</v>
      </c>
      <c r="E711" s="6" t="s">
        <v>1277</v>
      </c>
      <c r="F711" s="6" t="s">
        <v>1278</v>
      </c>
      <c r="G711" s="6" t="s">
        <v>199</v>
      </c>
      <c r="H711" s="55">
        <v>1</v>
      </c>
      <c r="I711" s="6" t="s">
        <v>121</v>
      </c>
      <c r="J711" s="6">
        <v>0</v>
      </c>
      <c r="K711" s="6"/>
    </row>
    <row r="712" spans="1:11" ht="15.6" x14ac:dyDescent="0.3">
      <c r="A712" s="6" t="s">
        <v>792</v>
      </c>
      <c r="B712" s="6" t="s">
        <v>3294</v>
      </c>
      <c r="C712" s="6" t="s">
        <v>79</v>
      </c>
      <c r="D712" s="6" t="s">
        <v>2974</v>
      </c>
      <c r="E712" s="6" t="s">
        <v>1266</v>
      </c>
      <c r="F712" s="6" t="s">
        <v>1267</v>
      </c>
      <c r="G712" s="6" t="s">
        <v>1268</v>
      </c>
      <c r="H712" s="55">
        <v>1</v>
      </c>
      <c r="I712" s="6" t="s">
        <v>121</v>
      </c>
      <c r="J712" s="6">
        <v>0</v>
      </c>
      <c r="K712" s="6"/>
    </row>
    <row r="713" spans="1:11" ht="15.6" x14ac:dyDescent="0.3">
      <c r="A713" s="6" t="s">
        <v>792</v>
      </c>
      <c r="B713" s="6" t="s">
        <v>3294</v>
      </c>
      <c r="C713" s="6" t="s">
        <v>79</v>
      </c>
      <c r="D713" s="6" t="s">
        <v>3039</v>
      </c>
      <c r="E713" s="6" t="s">
        <v>1261</v>
      </c>
      <c r="F713" s="6" t="s">
        <v>1262</v>
      </c>
      <c r="G713" s="6" t="s">
        <v>1263</v>
      </c>
      <c r="H713" s="55">
        <v>1</v>
      </c>
      <c r="I713" s="6" t="s">
        <v>121</v>
      </c>
      <c r="J713" s="6">
        <v>0</v>
      </c>
      <c r="K713" s="6"/>
    </row>
    <row r="714" spans="1:11" ht="15.6" x14ac:dyDescent="0.3">
      <c r="A714" s="6" t="s">
        <v>792</v>
      </c>
      <c r="B714" s="6" t="s">
        <v>3294</v>
      </c>
      <c r="C714" s="6" t="s">
        <v>79</v>
      </c>
      <c r="D714" s="6" t="s">
        <v>2853</v>
      </c>
      <c r="E714" s="6" t="s">
        <v>1269</v>
      </c>
      <c r="F714" s="6" t="s">
        <v>1270</v>
      </c>
      <c r="G714" s="6" t="s">
        <v>184</v>
      </c>
      <c r="H714" s="55">
        <v>1</v>
      </c>
      <c r="I714" s="6" t="s">
        <v>121</v>
      </c>
      <c r="J714" s="6">
        <v>0</v>
      </c>
      <c r="K714" s="6"/>
    </row>
    <row r="715" spans="1:11" ht="15.6" x14ac:dyDescent="0.3">
      <c r="A715" s="6" t="s">
        <v>792</v>
      </c>
      <c r="B715" s="6" t="s">
        <v>3294</v>
      </c>
      <c r="C715" s="6" t="s">
        <v>79</v>
      </c>
      <c r="D715" s="6" t="s">
        <v>3332</v>
      </c>
      <c r="E715" s="6" t="s">
        <v>3333</v>
      </c>
      <c r="F715" s="6" t="s">
        <v>1260</v>
      </c>
      <c r="G715" s="6" t="s">
        <v>394</v>
      </c>
      <c r="H715" s="55">
        <v>1</v>
      </c>
      <c r="I715" s="6" t="s">
        <v>121</v>
      </c>
      <c r="J715" s="6">
        <v>0</v>
      </c>
      <c r="K715" s="6"/>
    </row>
    <row r="716" spans="1:11" ht="15.6" x14ac:dyDescent="0.3">
      <c r="A716" s="6" t="s">
        <v>792</v>
      </c>
      <c r="B716" s="6" t="s">
        <v>3294</v>
      </c>
      <c r="C716" s="6" t="s">
        <v>79</v>
      </c>
      <c r="D716" s="6" t="s">
        <v>2993</v>
      </c>
      <c r="E716" s="6" t="s">
        <v>3334</v>
      </c>
      <c r="F716" s="6" t="s">
        <v>1247</v>
      </c>
      <c r="G716" s="6" t="s">
        <v>1248</v>
      </c>
      <c r="H716" s="55">
        <v>1</v>
      </c>
      <c r="I716" s="6" t="s">
        <v>121</v>
      </c>
      <c r="J716" s="6">
        <v>0</v>
      </c>
      <c r="K716" s="6"/>
    </row>
    <row r="717" spans="1:11" ht="15.6" x14ac:dyDescent="0.3">
      <c r="A717" s="6" t="s">
        <v>792</v>
      </c>
      <c r="B717" s="6" t="s">
        <v>3294</v>
      </c>
      <c r="C717" s="6" t="s">
        <v>79</v>
      </c>
      <c r="D717" s="6" t="s">
        <v>2996</v>
      </c>
      <c r="E717" s="6" t="s">
        <v>3335</v>
      </c>
      <c r="F717" s="6" t="s">
        <v>1280</v>
      </c>
      <c r="G717" s="6" t="s">
        <v>1281</v>
      </c>
      <c r="H717" s="55">
        <v>1</v>
      </c>
      <c r="I717" s="6" t="s">
        <v>121</v>
      </c>
      <c r="J717" s="6">
        <v>0</v>
      </c>
      <c r="K717" s="6"/>
    </row>
    <row r="718" spans="1:11" ht="15.6" x14ac:dyDescent="0.3">
      <c r="A718" s="6" t="s">
        <v>792</v>
      </c>
      <c r="B718" s="6" t="s">
        <v>3294</v>
      </c>
      <c r="C718" s="6" t="s">
        <v>79</v>
      </c>
      <c r="D718" s="6" t="s">
        <v>3332</v>
      </c>
      <c r="E718" s="6" t="s">
        <v>3168</v>
      </c>
      <c r="F718" s="6" t="s">
        <v>1251</v>
      </c>
      <c r="G718" s="6" t="s">
        <v>1252</v>
      </c>
      <c r="H718" s="55">
        <v>1</v>
      </c>
      <c r="I718" s="6" t="s">
        <v>121</v>
      </c>
      <c r="J718" s="6">
        <v>0</v>
      </c>
      <c r="K718" s="6"/>
    </row>
    <row r="719" spans="1:11" ht="15.6" x14ac:dyDescent="0.3">
      <c r="A719" s="6" t="s">
        <v>792</v>
      </c>
      <c r="B719" s="6" t="s">
        <v>3294</v>
      </c>
      <c r="C719" s="6" t="s">
        <v>79</v>
      </c>
      <c r="D719" s="6" t="s">
        <v>2949</v>
      </c>
      <c r="E719" s="6" t="s">
        <v>3336</v>
      </c>
      <c r="F719" s="6" t="s">
        <v>1272</v>
      </c>
      <c r="G719" s="6" t="s">
        <v>682</v>
      </c>
      <c r="H719" s="55">
        <v>1</v>
      </c>
      <c r="I719" s="6" t="s">
        <v>121</v>
      </c>
      <c r="J719" s="6">
        <v>0</v>
      </c>
      <c r="K719" s="6"/>
    </row>
    <row r="720" spans="1:11" ht="15.6" x14ac:dyDescent="0.3">
      <c r="A720" s="6" t="s">
        <v>792</v>
      </c>
      <c r="B720" s="6" t="s">
        <v>3294</v>
      </c>
      <c r="C720" s="6" t="s">
        <v>79</v>
      </c>
      <c r="D720" s="6" t="s">
        <v>3332</v>
      </c>
      <c r="E720" s="6" t="s">
        <v>3337</v>
      </c>
      <c r="F720" s="6" t="s">
        <v>1259</v>
      </c>
      <c r="G720" s="6" t="s">
        <v>340</v>
      </c>
      <c r="H720" s="55">
        <v>1</v>
      </c>
      <c r="I720" s="6" t="s">
        <v>121</v>
      </c>
      <c r="J720" s="6">
        <v>0</v>
      </c>
      <c r="K720" s="6"/>
    </row>
    <row r="721" spans="1:11" ht="15.6" x14ac:dyDescent="0.3">
      <c r="A721" s="6" t="s">
        <v>792</v>
      </c>
      <c r="B721" s="6" t="s">
        <v>3294</v>
      </c>
      <c r="C721" s="6" t="s">
        <v>79</v>
      </c>
      <c r="D721" s="6" t="s">
        <v>2974</v>
      </c>
      <c r="E721" s="6" t="s">
        <v>3338</v>
      </c>
      <c r="F721" s="6" t="s">
        <v>1245</v>
      </c>
      <c r="G721" s="6" t="s">
        <v>1246</v>
      </c>
      <c r="H721" s="55">
        <v>1</v>
      </c>
      <c r="I721" s="6" t="s">
        <v>121</v>
      </c>
      <c r="J721" s="6">
        <v>0</v>
      </c>
      <c r="K721" s="6"/>
    </row>
    <row r="722" spans="1:11" ht="15.6" x14ac:dyDescent="0.3">
      <c r="A722" s="6" t="s">
        <v>792</v>
      </c>
      <c r="B722" s="6" t="s">
        <v>3294</v>
      </c>
      <c r="C722" s="6" t="s">
        <v>79</v>
      </c>
      <c r="D722" s="6" t="s">
        <v>2982</v>
      </c>
      <c r="E722" s="6" t="s">
        <v>3339</v>
      </c>
      <c r="F722" s="6" t="s">
        <v>1253</v>
      </c>
      <c r="G722" s="6" t="s">
        <v>1254</v>
      </c>
      <c r="H722" s="55">
        <v>1</v>
      </c>
      <c r="I722" s="6" t="s">
        <v>121</v>
      </c>
      <c r="J722" s="6">
        <v>0</v>
      </c>
      <c r="K722" s="6"/>
    </row>
    <row r="723" spans="1:11" ht="15.6" x14ac:dyDescent="0.3">
      <c r="A723" s="6" t="s">
        <v>792</v>
      </c>
      <c r="B723" s="6" t="s">
        <v>3294</v>
      </c>
      <c r="C723" s="6" t="s">
        <v>79</v>
      </c>
      <c r="D723" s="6" t="s">
        <v>2993</v>
      </c>
      <c r="E723" s="6" t="s">
        <v>3340</v>
      </c>
      <c r="F723" s="6" t="s">
        <v>1271</v>
      </c>
      <c r="G723" s="6" t="s">
        <v>196</v>
      </c>
      <c r="H723" s="55">
        <v>1</v>
      </c>
      <c r="I723" s="6" t="s">
        <v>121</v>
      </c>
      <c r="J723" s="6">
        <v>0</v>
      </c>
      <c r="K723" s="6"/>
    </row>
    <row r="724" spans="1:11" ht="15.6" x14ac:dyDescent="0.3">
      <c r="A724" s="6" t="s">
        <v>792</v>
      </c>
      <c r="B724" s="6" t="s">
        <v>3294</v>
      </c>
      <c r="C724" s="6" t="s">
        <v>79</v>
      </c>
      <c r="D724" s="6" t="s">
        <v>3325</v>
      </c>
      <c r="E724" s="6" t="s">
        <v>3341</v>
      </c>
      <c r="F724" s="6" t="s">
        <v>1273</v>
      </c>
      <c r="G724" s="6" t="s">
        <v>602</v>
      </c>
      <c r="H724" s="55">
        <v>1</v>
      </c>
      <c r="I724" s="6" t="s">
        <v>121</v>
      </c>
      <c r="J724" s="6">
        <v>0</v>
      </c>
      <c r="K724" s="6"/>
    </row>
    <row r="725" spans="1:11" ht="15.6" x14ac:dyDescent="0.3">
      <c r="A725" s="6" t="s">
        <v>792</v>
      </c>
      <c r="B725" s="6" t="s">
        <v>3294</v>
      </c>
      <c r="C725" s="6" t="s">
        <v>79</v>
      </c>
      <c r="D725" s="6" t="s">
        <v>2892</v>
      </c>
      <c r="E725" s="6" t="s">
        <v>3343</v>
      </c>
      <c r="F725" s="6" t="s">
        <v>1255</v>
      </c>
      <c r="G725" s="6" t="s">
        <v>1256</v>
      </c>
      <c r="H725" s="55">
        <v>1</v>
      </c>
      <c r="I725" s="6" t="s">
        <v>121</v>
      </c>
      <c r="J725" s="6">
        <v>0</v>
      </c>
      <c r="K725" s="6"/>
    </row>
    <row r="726" spans="1:11" ht="15.6" x14ac:dyDescent="0.3">
      <c r="A726" s="6" t="s">
        <v>792</v>
      </c>
      <c r="B726" s="6" t="s">
        <v>3294</v>
      </c>
      <c r="C726" s="6" t="s">
        <v>79</v>
      </c>
      <c r="D726" s="6" t="s">
        <v>2949</v>
      </c>
      <c r="E726" s="6" t="s">
        <v>3344</v>
      </c>
      <c r="F726" s="6" t="s">
        <v>1249</v>
      </c>
      <c r="G726" s="6" t="s">
        <v>1250</v>
      </c>
      <c r="H726" s="55">
        <v>1</v>
      </c>
      <c r="I726" s="6" t="s">
        <v>121</v>
      </c>
      <c r="J726" s="6">
        <v>0</v>
      </c>
      <c r="K726" s="6"/>
    </row>
    <row r="727" spans="1:11" ht="15.6" x14ac:dyDescent="0.3">
      <c r="A727" s="6" t="s">
        <v>792</v>
      </c>
      <c r="B727" s="6" t="s">
        <v>3294</v>
      </c>
      <c r="C727" s="6" t="s">
        <v>79</v>
      </c>
      <c r="D727" s="6" t="s">
        <v>2899</v>
      </c>
      <c r="E727" s="6" t="s">
        <v>3345</v>
      </c>
      <c r="F727" s="6" t="s">
        <v>1257</v>
      </c>
      <c r="G727" s="6" t="s">
        <v>1258</v>
      </c>
      <c r="H727" s="55">
        <v>1</v>
      </c>
      <c r="I727" s="6" t="s">
        <v>121</v>
      </c>
      <c r="J727" s="6">
        <v>0</v>
      </c>
      <c r="K727" s="6"/>
    </row>
    <row r="728" spans="1:11" ht="15.6" x14ac:dyDescent="0.3">
      <c r="A728" s="6" t="s">
        <v>792</v>
      </c>
      <c r="B728" s="6" t="s">
        <v>3294</v>
      </c>
      <c r="C728" s="6" t="s">
        <v>79</v>
      </c>
      <c r="D728" s="6" t="s">
        <v>2851</v>
      </c>
      <c r="E728" s="6" t="s">
        <v>3346</v>
      </c>
      <c r="F728" s="6" t="s">
        <v>315</v>
      </c>
      <c r="G728" s="6" t="s">
        <v>1279</v>
      </c>
      <c r="H728" s="55">
        <v>1</v>
      </c>
      <c r="I728" s="6" t="s">
        <v>121</v>
      </c>
      <c r="J728" s="6">
        <v>0</v>
      </c>
      <c r="K728" s="6"/>
    </row>
    <row r="729" spans="1:11" ht="15.6" x14ac:dyDescent="0.3">
      <c r="A729" s="6" t="s">
        <v>792</v>
      </c>
      <c r="B729" s="6" t="s">
        <v>3294</v>
      </c>
      <c r="C729" s="6" t="s">
        <v>79</v>
      </c>
      <c r="D729" s="6" t="s">
        <v>2871</v>
      </c>
      <c r="E729" s="6" t="s">
        <v>3347</v>
      </c>
      <c r="F729" s="6" t="s">
        <v>1264</v>
      </c>
      <c r="G729" s="6" t="s">
        <v>1265</v>
      </c>
      <c r="H729" s="55">
        <v>1</v>
      </c>
      <c r="I729" s="6" t="s">
        <v>121</v>
      </c>
      <c r="J729" s="6">
        <v>0</v>
      </c>
      <c r="K729" s="6"/>
    </row>
    <row r="730" spans="1:11" ht="15.6" x14ac:dyDescent="0.3">
      <c r="A730" s="6" t="s">
        <v>792</v>
      </c>
      <c r="B730" s="6" t="s">
        <v>3294</v>
      </c>
      <c r="C730" s="6" t="s">
        <v>79</v>
      </c>
      <c r="D730" s="6" t="s">
        <v>2856</v>
      </c>
      <c r="E730" s="6" t="s">
        <v>1242</v>
      </c>
      <c r="F730" s="6" t="s">
        <v>1243</v>
      </c>
      <c r="G730" s="6" t="s">
        <v>458</v>
      </c>
      <c r="H730" s="55">
        <v>1</v>
      </c>
      <c r="I730" s="6" t="s">
        <v>121</v>
      </c>
      <c r="J730" s="6">
        <v>0</v>
      </c>
      <c r="K730" s="6"/>
    </row>
    <row r="731" spans="1:11" ht="15.6" x14ac:dyDescent="0.3">
      <c r="A731" s="6" t="s">
        <v>792</v>
      </c>
      <c r="B731" s="6" t="s">
        <v>3294</v>
      </c>
      <c r="C731" s="6" t="s">
        <v>79</v>
      </c>
      <c r="D731" s="6" t="s">
        <v>2893</v>
      </c>
      <c r="E731" s="6" t="s">
        <v>3348</v>
      </c>
      <c r="F731" s="6" t="s">
        <v>3349</v>
      </c>
      <c r="G731" s="6" t="s">
        <v>3350</v>
      </c>
      <c r="H731" s="55">
        <v>1</v>
      </c>
      <c r="I731" s="6" t="s">
        <v>121</v>
      </c>
      <c r="J731" s="6">
        <v>0</v>
      </c>
      <c r="K731" s="6"/>
    </row>
    <row r="732" spans="1:11" ht="15.6" x14ac:dyDescent="0.3">
      <c r="A732" s="6" t="s">
        <v>792</v>
      </c>
      <c r="B732" s="6" t="s">
        <v>3294</v>
      </c>
      <c r="C732" s="6" t="s">
        <v>79</v>
      </c>
      <c r="D732" s="6" t="s">
        <v>2875</v>
      </c>
      <c r="E732" s="6" t="s">
        <v>1274</v>
      </c>
      <c r="F732" s="6" t="s">
        <v>1275</v>
      </c>
      <c r="G732" s="6" t="s">
        <v>1276</v>
      </c>
      <c r="H732" s="55">
        <v>1</v>
      </c>
      <c r="I732" s="6" t="s">
        <v>121</v>
      </c>
      <c r="J732" s="6">
        <v>0</v>
      </c>
      <c r="K732" s="6"/>
    </row>
    <row r="733" spans="1:11" ht="15.6" x14ac:dyDescent="0.3">
      <c r="A733" s="6" t="s">
        <v>792</v>
      </c>
      <c r="B733" s="6" t="s">
        <v>3294</v>
      </c>
      <c r="C733" s="6" t="s">
        <v>79</v>
      </c>
      <c r="D733" s="6" t="s">
        <v>2907</v>
      </c>
      <c r="E733" s="6" t="s">
        <v>1244</v>
      </c>
      <c r="F733" s="6" t="s">
        <v>1071</v>
      </c>
      <c r="G733" s="6" t="s">
        <v>551</v>
      </c>
      <c r="H733" s="55">
        <v>1</v>
      </c>
      <c r="I733" s="6" t="s">
        <v>121</v>
      </c>
      <c r="J733" s="6">
        <v>0</v>
      </c>
      <c r="K733" s="6"/>
    </row>
    <row r="734" spans="1:11" ht="15.6" x14ac:dyDescent="0.3">
      <c r="A734" s="6" t="s">
        <v>792</v>
      </c>
      <c r="B734" s="6" t="s">
        <v>3294</v>
      </c>
      <c r="C734" s="6" t="s">
        <v>79</v>
      </c>
      <c r="D734" s="6" t="s">
        <v>2836</v>
      </c>
      <c r="E734" s="6" t="s">
        <v>1282</v>
      </c>
      <c r="F734" s="6" t="s">
        <v>1283</v>
      </c>
      <c r="G734" s="6" t="s">
        <v>514</v>
      </c>
      <c r="H734" s="55">
        <v>1</v>
      </c>
      <c r="I734" s="6" t="s">
        <v>121</v>
      </c>
      <c r="J734" s="6">
        <v>0</v>
      </c>
      <c r="K734" s="6"/>
    </row>
    <row r="735" spans="1:11" s="8" customFormat="1" ht="15.6" x14ac:dyDescent="0.3">
      <c r="A735" s="8" t="s">
        <v>2562</v>
      </c>
      <c r="B735" s="61"/>
      <c r="H735" s="29">
        <f>SUM(H710:H734)</f>
        <v>25</v>
      </c>
      <c r="J735" s="29">
        <f>SUM(J710:J734)</f>
        <v>0</v>
      </c>
      <c r="K735" s="62">
        <f>(J735/H735)</f>
        <v>0</v>
      </c>
    </row>
    <row r="736" spans="1:11" ht="15.6" x14ac:dyDescent="0.3">
      <c r="A736" s="6"/>
      <c r="B736" s="6"/>
      <c r="C736" s="6"/>
      <c r="D736" s="6"/>
      <c r="E736" s="6"/>
      <c r="F736" s="6"/>
      <c r="G736" s="6"/>
      <c r="H736" s="55"/>
      <c r="I736" s="6"/>
      <c r="J736" s="6"/>
      <c r="K736" s="6"/>
    </row>
    <row r="737" spans="1:11" ht="15.6" x14ac:dyDescent="0.3">
      <c r="A737" s="6" t="s">
        <v>792</v>
      </c>
      <c r="B737" s="6" t="s">
        <v>3294</v>
      </c>
      <c r="C737" s="6" t="s">
        <v>44</v>
      </c>
      <c r="D737" s="6" t="s">
        <v>2856</v>
      </c>
      <c r="E737" s="6" t="s">
        <v>1712</v>
      </c>
      <c r="F737" s="6" t="s">
        <v>658</v>
      </c>
      <c r="G737" s="6" t="s">
        <v>1713</v>
      </c>
      <c r="H737" s="55">
        <v>1</v>
      </c>
      <c r="I737" s="6" t="s">
        <v>121</v>
      </c>
      <c r="J737" s="6">
        <v>0</v>
      </c>
      <c r="K737" s="6"/>
    </row>
    <row r="738" spans="1:11" ht="15.6" x14ac:dyDescent="0.3">
      <c r="A738" s="6" t="s">
        <v>792</v>
      </c>
      <c r="B738" s="6" t="s">
        <v>3294</v>
      </c>
      <c r="C738" s="6" t="s">
        <v>44</v>
      </c>
      <c r="D738" s="6" t="s">
        <v>2836</v>
      </c>
      <c r="E738" s="6" t="s">
        <v>1714</v>
      </c>
      <c r="F738" s="6" t="s">
        <v>1715</v>
      </c>
      <c r="G738" s="6" t="s">
        <v>390</v>
      </c>
      <c r="H738" s="55">
        <v>1</v>
      </c>
      <c r="I738" s="6" t="s">
        <v>121</v>
      </c>
      <c r="J738" s="6">
        <v>0</v>
      </c>
      <c r="K738" s="6"/>
    </row>
    <row r="739" spans="1:11" ht="15.6" x14ac:dyDescent="0.3">
      <c r="A739" s="6" t="s">
        <v>792</v>
      </c>
      <c r="B739" s="6" t="s">
        <v>3294</v>
      </c>
      <c r="C739" s="6" t="s">
        <v>44</v>
      </c>
      <c r="D739" s="6" t="s">
        <v>2962</v>
      </c>
      <c r="E739" s="6" t="s">
        <v>3351</v>
      </c>
      <c r="F739" s="6" t="s">
        <v>1693</v>
      </c>
      <c r="G739" s="6" t="s">
        <v>1037</v>
      </c>
      <c r="H739" s="55">
        <v>1</v>
      </c>
      <c r="I739" s="6" t="s">
        <v>121</v>
      </c>
      <c r="J739" s="6">
        <v>0</v>
      </c>
      <c r="K739" s="6"/>
    </row>
    <row r="740" spans="1:11" ht="15.6" x14ac:dyDescent="0.3">
      <c r="A740" s="6" t="s">
        <v>792</v>
      </c>
      <c r="B740" s="6" t="s">
        <v>3294</v>
      </c>
      <c r="C740" s="6" t="s">
        <v>44</v>
      </c>
      <c r="D740" s="6" t="s">
        <v>2893</v>
      </c>
      <c r="E740" s="6" t="s">
        <v>3196</v>
      </c>
      <c r="F740" s="6" t="s">
        <v>958</v>
      </c>
      <c r="G740" s="6" t="s">
        <v>241</v>
      </c>
      <c r="H740" s="55">
        <v>1</v>
      </c>
      <c r="I740" s="6" t="s">
        <v>121</v>
      </c>
      <c r="J740" s="6">
        <v>0</v>
      </c>
      <c r="K740" s="6"/>
    </row>
    <row r="741" spans="1:11" ht="15.6" x14ac:dyDescent="0.3">
      <c r="A741" s="6" t="s">
        <v>792</v>
      </c>
      <c r="B741" s="6" t="s">
        <v>3294</v>
      </c>
      <c r="C741" s="6" t="s">
        <v>44</v>
      </c>
      <c r="D741" s="6" t="s">
        <v>2926</v>
      </c>
      <c r="E741" s="6" t="s">
        <v>1708</v>
      </c>
      <c r="F741" s="6" t="s">
        <v>467</v>
      </c>
      <c r="G741" s="6" t="s">
        <v>1709</v>
      </c>
      <c r="H741" s="55">
        <v>1</v>
      </c>
      <c r="I741" s="6" t="s">
        <v>121</v>
      </c>
      <c r="J741" s="6">
        <v>0</v>
      </c>
      <c r="K741" s="6"/>
    </row>
    <row r="742" spans="1:11" ht="15.6" x14ac:dyDescent="0.3">
      <c r="A742" s="6" t="s">
        <v>792</v>
      </c>
      <c r="B742" s="6" t="s">
        <v>3294</v>
      </c>
      <c r="C742" s="6" t="s">
        <v>44</v>
      </c>
      <c r="D742" s="6" t="s">
        <v>2926</v>
      </c>
      <c r="E742" s="6" t="s">
        <v>1676</v>
      </c>
      <c r="F742" s="6" t="s">
        <v>227</v>
      </c>
      <c r="G742" s="6" t="s">
        <v>1677</v>
      </c>
      <c r="H742" s="55">
        <v>1</v>
      </c>
      <c r="I742" s="6" t="s">
        <v>121</v>
      </c>
      <c r="J742" s="6">
        <v>0</v>
      </c>
      <c r="K742" s="6"/>
    </row>
    <row r="743" spans="1:11" ht="15.6" x14ac:dyDescent="0.3">
      <c r="A743" s="6" t="s">
        <v>792</v>
      </c>
      <c r="B743" s="6" t="s">
        <v>3294</v>
      </c>
      <c r="C743" s="6" t="s">
        <v>44</v>
      </c>
      <c r="D743" s="6" t="s">
        <v>2926</v>
      </c>
      <c r="E743" s="6" t="s">
        <v>1684</v>
      </c>
      <c r="F743" s="6" t="s">
        <v>610</v>
      </c>
      <c r="G743" s="6" t="s">
        <v>123</v>
      </c>
      <c r="H743" s="55">
        <v>1</v>
      </c>
      <c r="I743" s="6" t="s">
        <v>121</v>
      </c>
      <c r="J743" s="6">
        <v>0</v>
      </c>
      <c r="K743" s="6"/>
    </row>
    <row r="744" spans="1:11" ht="15.6" x14ac:dyDescent="0.3">
      <c r="A744" s="6" t="s">
        <v>792</v>
      </c>
      <c r="B744" s="6" t="s">
        <v>3294</v>
      </c>
      <c r="C744" s="6" t="s">
        <v>44</v>
      </c>
      <c r="D744" s="6" t="s">
        <v>2926</v>
      </c>
      <c r="E744" s="6" t="s">
        <v>1678</v>
      </c>
      <c r="F744" s="6" t="s">
        <v>1679</v>
      </c>
      <c r="G744" s="6" t="s">
        <v>1680</v>
      </c>
      <c r="H744" s="55">
        <v>1</v>
      </c>
      <c r="I744" s="6" t="s">
        <v>121</v>
      </c>
      <c r="J744" s="6">
        <v>0</v>
      </c>
      <c r="K744" s="6"/>
    </row>
    <row r="745" spans="1:11" ht="15.6" x14ac:dyDescent="0.3">
      <c r="A745" s="6" t="s">
        <v>792</v>
      </c>
      <c r="B745" s="6" t="s">
        <v>3294</v>
      </c>
      <c r="C745" s="6" t="s">
        <v>44</v>
      </c>
      <c r="D745" s="6" t="s">
        <v>2926</v>
      </c>
      <c r="E745" s="6" t="s">
        <v>1685</v>
      </c>
      <c r="F745" s="6" t="s">
        <v>1686</v>
      </c>
      <c r="G745" s="6" t="s">
        <v>1687</v>
      </c>
      <c r="H745" s="55">
        <v>1</v>
      </c>
      <c r="I745" s="6" t="s">
        <v>121</v>
      </c>
      <c r="J745" s="6">
        <v>0</v>
      </c>
      <c r="K745" s="6"/>
    </row>
    <row r="746" spans="1:11" ht="15.6" x14ac:dyDescent="0.3">
      <c r="A746" s="6" t="s">
        <v>792</v>
      </c>
      <c r="B746" s="6" t="s">
        <v>3294</v>
      </c>
      <c r="C746" s="6" t="s">
        <v>44</v>
      </c>
      <c r="D746" s="6" t="s">
        <v>2926</v>
      </c>
      <c r="E746" s="6" t="s">
        <v>1688</v>
      </c>
      <c r="F746" s="6" t="s">
        <v>195</v>
      </c>
      <c r="G746" s="6" t="s">
        <v>576</v>
      </c>
      <c r="H746" s="55">
        <v>1</v>
      </c>
      <c r="I746" s="6" t="s">
        <v>121</v>
      </c>
      <c r="J746" s="6">
        <v>0</v>
      </c>
      <c r="K746" s="6"/>
    </row>
    <row r="747" spans="1:11" ht="15.6" x14ac:dyDescent="0.3">
      <c r="A747" s="6" t="s">
        <v>792</v>
      </c>
      <c r="B747" s="6" t="s">
        <v>3294</v>
      </c>
      <c r="C747" s="6" t="s">
        <v>44</v>
      </c>
      <c r="D747" s="6" t="s">
        <v>2926</v>
      </c>
      <c r="E747" s="6" t="s">
        <v>1689</v>
      </c>
      <c r="F747" s="6" t="s">
        <v>685</v>
      </c>
      <c r="G747" s="6" t="s">
        <v>578</v>
      </c>
      <c r="H747" s="55">
        <v>1</v>
      </c>
      <c r="I747" s="6" t="s">
        <v>121</v>
      </c>
      <c r="J747" s="6">
        <v>0</v>
      </c>
      <c r="K747" s="6"/>
    </row>
    <row r="748" spans="1:11" ht="15.6" x14ac:dyDescent="0.3">
      <c r="A748" s="6" t="s">
        <v>792</v>
      </c>
      <c r="B748" s="6" t="s">
        <v>3294</v>
      </c>
      <c r="C748" s="6" t="s">
        <v>44</v>
      </c>
      <c r="D748" s="6" t="s">
        <v>2926</v>
      </c>
      <c r="E748" s="6" t="s">
        <v>1690</v>
      </c>
      <c r="F748" s="6" t="s">
        <v>1691</v>
      </c>
      <c r="G748" s="6" t="s">
        <v>1692</v>
      </c>
      <c r="H748" s="55">
        <v>1</v>
      </c>
      <c r="I748" s="6" t="s">
        <v>121</v>
      </c>
      <c r="J748" s="6">
        <v>0</v>
      </c>
      <c r="K748" s="6"/>
    </row>
    <row r="749" spans="1:11" ht="15.6" x14ac:dyDescent="0.3">
      <c r="A749" s="6" t="s">
        <v>792</v>
      </c>
      <c r="B749" s="6" t="s">
        <v>3294</v>
      </c>
      <c r="C749" s="6" t="s">
        <v>44</v>
      </c>
      <c r="D749" s="6" t="s">
        <v>2836</v>
      </c>
      <c r="E749" s="6" t="s">
        <v>1717</v>
      </c>
      <c r="F749" s="6" t="s">
        <v>1404</v>
      </c>
      <c r="G749" s="6" t="s">
        <v>1718</v>
      </c>
      <c r="H749" s="55">
        <v>1</v>
      </c>
      <c r="I749" s="6" t="s">
        <v>121</v>
      </c>
      <c r="J749" s="6">
        <v>0</v>
      </c>
      <c r="K749" s="6"/>
    </row>
    <row r="750" spans="1:11" ht="15.6" x14ac:dyDescent="0.3">
      <c r="A750" s="6" t="s">
        <v>792</v>
      </c>
      <c r="B750" s="6" t="s">
        <v>3294</v>
      </c>
      <c r="C750" s="6" t="s">
        <v>44</v>
      </c>
      <c r="D750" s="6" t="s">
        <v>2926</v>
      </c>
      <c r="E750" s="6" t="s">
        <v>1681</v>
      </c>
      <c r="F750" s="6" t="s">
        <v>1682</v>
      </c>
      <c r="G750" s="6" t="s">
        <v>1683</v>
      </c>
      <c r="H750" s="55">
        <v>1</v>
      </c>
      <c r="I750" s="6" t="s">
        <v>121</v>
      </c>
      <c r="J750" s="6">
        <v>0</v>
      </c>
      <c r="K750" s="6"/>
    </row>
    <row r="751" spans="1:11" ht="15.6" x14ac:dyDescent="0.3">
      <c r="A751" s="6" t="s">
        <v>792</v>
      </c>
      <c r="B751" s="6" t="s">
        <v>3294</v>
      </c>
      <c r="C751" s="6" t="s">
        <v>44</v>
      </c>
      <c r="D751" s="6" t="s">
        <v>2962</v>
      </c>
      <c r="E751" s="6" t="s">
        <v>1710</v>
      </c>
      <c r="F751" s="6" t="s">
        <v>1445</v>
      </c>
      <c r="G751" s="6" t="s">
        <v>1711</v>
      </c>
      <c r="H751" s="55">
        <v>1</v>
      </c>
      <c r="I751" s="6" t="s">
        <v>121</v>
      </c>
      <c r="J751" s="6">
        <v>0</v>
      </c>
      <c r="K751" s="6"/>
    </row>
    <row r="752" spans="1:11" ht="15.6" x14ac:dyDescent="0.3">
      <c r="A752" s="6" t="s">
        <v>792</v>
      </c>
      <c r="B752" s="6" t="s">
        <v>3294</v>
      </c>
      <c r="C752" s="6" t="s">
        <v>44</v>
      </c>
      <c r="D752" s="6" t="s">
        <v>2851</v>
      </c>
      <c r="E752" s="6" t="s">
        <v>1701</v>
      </c>
      <c r="F752" s="6" t="s">
        <v>426</v>
      </c>
      <c r="G752" s="6" t="s">
        <v>1558</v>
      </c>
      <c r="H752" s="55">
        <v>1</v>
      </c>
      <c r="I752" s="6" t="s">
        <v>121</v>
      </c>
      <c r="J752" s="6">
        <v>0</v>
      </c>
      <c r="K752" s="6"/>
    </row>
    <row r="753" spans="1:11" ht="15.6" x14ac:dyDescent="0.3">
      <c r="A753" s="6" t="s">
        <v>792</v>
      </c>
      <c r="B753" s="6" t="s">
        <v>3294</v>
      </c>
      <c r="C753" s="6" t="s">
        <v>44</v>
      </c>
      <c r="D753" s="6" t="s">
        <v>2962</v>
      </c>
      <c r="E753" s="6" t="s">
        <v>1706</v>
      </c>
      <c r="F753" s="6" t="s">
        <v>1707</v>
      </c>
      <c r="G753" s="6" t="s">
        <v>760</v>
      </c>
      <c r="H753" s="55">
        <v>1</v>
      </c>
      <c r="I753" s="6" t="s">
        <v>121</v>
      </c>
      <c r="J753" s="6">
        <v>0</v>
      </c>
      <c r="K753" s="6"/>
    </row>
    <row r="754" spans="1:11" ht="15.6" x14ac:dyDescent="0.3">
      <c r="A754" s="6" t="s">
        <v>792</v>
      </c>
      <c r="B754" s="6" t="s">
        <v>3294</v>
      </c>
      <c r="C754" s="6" t="s">
        <v>44</v>
      </c>
      <c r="D754" s="6" t="s">
        <v>2852</v>
      </c>
      <c r="E754" s="6" t="s">
        <v>1702</v>
      </c>
      <c r="F754" s="6" t="s">
        <v>1703</v>
      </c>
      <c r="G754" s="6" t="s">
        <v>529</v>
      </c>
      <c r="H754" s="55">
        <v>1</v>
      </c>
      <c r="I754" s="6" t="s">
        <v>121</v>
      </c>
      <c r="J754" s="6">
        <v>0</v>
      </c>
      <c r="K754" s="6"/>
    </row>
    <row r="755" spans="1:11" ht="15.6" x14ac:dyDescent="0.3">
      <c r="A755" s="6" t="s">
        <v>792</v>
      </c>
      <c r="B755" s="6" t="s">
        <v>3294</v>
      </c>
      <c r="C755" s="6" t="s">
        <v>44</v>
      </c>
      <c r="D755" s="6" t="s">
        <v>2836</v>
      </c>
      <c r="E755" s="6" t="s">
        <v>1716</v>
      </c>
      <c r="F755" s="6" t="s">
        <v>1657</v>
      </c>
      <c r="G755" s="6" t="s">
        <v>123</v>
      </c>
      <c r="H755" s="55">
        <v>1</v>
      </c>
      <c r="I755" s="6" t="s">
        <v>121</v>
      </c>
      <c r="J755" s="6">
        <v>0</v>
      </c>
      <c r="K755" s="6"/>
    </row>
    <row r="756" spans="1:11" ht="15.6" x14ac:dyDescent="0.3">
      <c r="A756" s="6" t="s">
        <v>792</v>
      </c>
      <c r="B756" s="6" t="s">
        <v>3294</v>
      </c>
      <c r="C756" s="6" t="s">
        <v>44</v>
      </c>
      <c r="D756" s="6" t="s">
        <v>2962</v>
      </c>
      <c r="E756" s="6" t="s">
        <v>1698</v>
      </c>
      <c r="F756" s="6" t="s">
        <v>1699</v>
      </c>
      <c r="G756" s="6" t="s">
        <v>1700</v>
      </c>
      <c r="H756" s="55">
        <v>1</v>
      </c>
      <c r="I756" s="6" t="s">
        <v>121</v>
      </c>
      <c r="J756" s="6">
        <v>0</v>
      </c>
      <c r="K756" s="6"/>
    </row>
    <row r="757" spans="1:11" ht="15.6" x14ac:dyDescent="0.3">
      <c r="A757" s="6" t="s">
        <v>792</v>
      </c>
      <c r="B757" s="6" t="s">
        <v>3294</v>
      </c>
      <c r="C757" s="6" t="s">
        <v>44</v>
      </c>
      <c r="D757" s="6" t="s">
        <v>2962</v>
      </c>
      <c r="E757" s="6" t="s">
        <v>1695</v>
      </c>
      <c r="F757" s="6" t="s">
        <v>1696</v>
      </c>
      <c r="G757" s="6" t="s">
        <v>1697</v>
      </c>
      <c r="H757" s="55">
        <v>1</v>
      </c>
      <c r="I757" s="6" t="s">
        <v>121</v>
      </c>
      <c r="J757" s="6">
        <v>0</v>
      </c>
      <c r="K757" s="6"/>
    </row>
    <row r="758" spans="1:11" ht="15.6" x14ac:dyDescent="0.3">
      <c r="A758" s="6" t="s">
        <v>792</v>
      </c>
      <c r="B758" s="6" t="s">
        <v>3294</v>
      </c>
      <c r="C758" s="6" t="s">
        <v>44</v>
      </c>
      <c r="D758" s="6" t="s">
        <v>2951</v>
      </c>
      <c r="E758" s="6" t="s">
        <v>1694</v>
      </c>
      <c r="F758" s="6" t="s">
        <v>1344</v>
      </c>
      <c r="G758" s="6" t="s">
        <v>1379</v>
      </c>
      <c r="H758" s="55">
        <v>1</v>
      </c>
      <c r="I758" s="6" t="s">
        <v>121</v>
      </c>
      <c r="J758" s="6">
        <v>0</v>
      </c>
      <c r="K758" s="6"/>
    </row>
    <row r="759" spans="1:11" ht="15.6" x14ac:dyDescent="0.3">
      <c r="A759" s="6" t="s">
        <v>792</v>
      </c>
      <c r="B759" s="6" t="s">
        <v>3294</v>
      </c>
      <c r="C759" s="6" t="s">
        <v>44</v>
      </c>
      <c r="D759" s="6" t="s">
        <v>2951</v>
      </c>
      <c r="E759" s="6" t="s">
        <v>1704</v>
      </c>
      <c r="F759" s="6" t="s">
        <v>1705</v>
      </c>
      <c r="G759" s="6" t="s">
        <v>411</v>
      </c>
      <c r="H759" s="55">
        <v>1</v>
      </c>
      <c r="I759" s="6" t="s">
        <v>121</v>
      </c>
      <c r="J759" s="6">
        <v>0</v>
      </c>
      <c r="K759" s="6"/>
    </row>
    <row r="760" spans="1:11" s="8" customFormat="1" ht="15.6" x14ac:dyDescent="0.3">
      <c r="A760" s="8" t="s">
        <v>2562</v>
      </c>
      <c r="B760" s="61"/>
      <c r="H760" s="29">
        <f>SUM(H737:H759)</f>
        <v>23</v>
      </c>
      <c r="J760" s="29">
        <f>SUM(J737:J759)</f>
        <v>0</v>
      </c>
      <c r="K760" s="62">
        <f>(J760/H760)</f>
        <v>0</v>
      </c>
    </row>
    <row r="761" spans="1:11" s="8" customFormat="1" ht="15.6" x14ac:dyDescent="0.3">
      <c r="A761" s="8" t="s">
        <v>2563</v>
      </c>
      <c r="B761" s="61"/>
      <c r="H761" s="29">
        <f>SUM(H666+H691+H708+H735+H760)</f>
        <v>101</v>
      </c>
      <c r="J761" s="29">
        <f>SUM(J666+J691+J708+J735+J760)</f>
        <v>5</v>
      </c>
      <c r="K761" s="62">
        <f>(J761/H761)</f>
        <v>4.9504950495049507E-2</v>
      </c>
    </row>
    <row r="762" spans="1:11" ht="15.6" x14ac:dyDescent="0.3">
      <c r="A762" s="6"/>
      <c r="B762" s="6"/>
      <c r="C762" s="6"/>
      <c r="D762" s="6"/>
      <c r="E762" s="6"/>
      <c r="F762" s="6"/>
      <c r="G762" s="6"/>
      <c r="H762" s="55"/>
      <c r="I762" s="6"/>
      <c r="J762" s="6"/>
      <c r="K762" s="6"/>
    </row>
    <row r="763" spans="1:11" ht="15.6" x14ac:dyDescent="0.3">
      <c r="A763" s="6" t="s">
        <v>792</v>
      </c>
      <c r="B763" s="6" t="s">
        <v>3352</v>
      </c>
      <c r="C763" s="6" t="s">
        <v>38</v>
      </c>
      <c r="D763" s="6" t="s">
        <v>3353</v>
      </c>
      <c r="E763" s="6" t="s">
        <v>3354</v>
      </c>
      <c r="F763" s="6" t="s">
        <v>1339</v>
      </c>
      <c r="G763" s="6" t="s">
        <v>1340</v>
      </c>
      <c r="H763" s="55">
        <v>1</v>
      </c>
      <c r="I763" s="6" t="s">
        <v>121</v>
      </c>
      <c r="J763" s="6">
        <v>0</v>
      </c>
      <c r="K763" s="6"/>
    </row>
    <row r="764" spans="1:11" ht="15.6" x14ac:dyDescent="0.3">
      <c r="A764" s="6" t="s">
        <v>792</v>
      </c>
      <c r="B764" s="6" t="s">
        <v>3352</v>
      </c>
      <c r="C764" s="6" t="s">
        <v>38</v>
      </c>
      <c r="D764" s="6" t="s">
        <v>2837</v>
      </c>
      <c r="E764" s="6" t="s">
        <v>3355</v>
      </c>
      <c r="F764" s="6" t="s">
        <v>1331</v>
      </c>
      <c r="G764" s="6" t="s">
        <v>682</v>
      </c>
      <c r="H764" s="55">
        <v>1</v>
      </c>
      <c r="I764" s="6" t="s">
        <v>121</v>
      </c>
      <c r="J764" s="6">
        <v>0</v>
      </c>
      <c r="K764" s="6"/>
    </row>
    <row r="765" spans="1:11" ht="15.6" x14ac:dyDescent="0.3">
      <c r="A765" s="6" t="s">
        <v>792</v>
      </c>
      <c r="B765" s="6" t="s">
        <v>3352</v>
      </c>
      <c r="C765" s="6" t="s">
        <v>38</v>
      </c>
      <c r="D765" s="6" t="s">
        <v>3053</v>
      </c>
      <c r="E765" s="6" t="s">
        <v>3356</v>
      </c>
      <c r="F765" s="6" t="s">
        <v>1336</v>
      </c>
      <c r="G765" s="6" t="s">
        <v>1337</v>
      </c>
      <c r="H765" s="55">
        <v>1</v>
      </c>
      <c r="I765" s="6" t="s">
        <v>121</v>
      </c>
      <c r="J765" s="6">
        <v>0</v>
      </c>
      <c r="K765" s="6"/>
    </row>
    <row r="766" spans="1:11" ht="15.6" x14ac:dyDescent="0.3">
      <c r="A766" s="6" t="s">
        <v>792</v>
      </c>
      <c r="B766" s="6" t="s">
        <v>3352</v>
      </c>
      <c r="C766" s="6" t="s">
        <v>38</v>
      </c>
      <c r="D766" s="6" t="s">
        <v>2943</v>
      </c>
      <c r="E766" s="6" t="s">
        <v>3357</v>
      </c>
      <c r="F766" s="6" t="s">
        <v>1025</v>
      </c>
      <c r="G766" s="6" t="s">
        <v>1322</v>
      </c>
      <c r="H766" s="55">
        <v>1</v>
      </c>
      <c r="I766" s="6" t="s">
        <v>121</v>
      </c>
      <c r="J766" s="6">
        <v>0</v>
      </c>
      <c r="K766" s="6"/>
    </row>
    <row r="767" spans="1:11" ht="15.6" x14ac:dyDescent="0.3">
      <c r="A767" s="6" t="s">
        <v>792</v>
      </c>
      <c r="B767" s="6" t="s">
        <v>3352</v>
      </c>
      <c r="C767" s="6" t="s">
        <v>38</v>
      </c>
      <c r="D767" s="6" t="s">
        <v>2945</v>
      </c>
      <c r="E767" s="6" t="s">
        <v>3358</v>
      </c>
      <c r="F767" s="6" t="s">
        <v>1338</v>
      </c>
      <c r="G767" s="6" t="s">
        <v>1296</v>
      </c>
      <c r="H767" s="55">
        <v>1</v>
      </c>
      <c r="I767" s="6" t="s">
        <v>121</v>
      </c>
      <c r="J767" s="6">
        <v>0</v>
      </c>
      <c r="K767" s="6"/>
    </row>
    <row r="768" spans="1:11" ht="15.6" x14ac:dyDescent="0.3">
      <c r="A768" s="6" t="s">
        <v>792</v>
      </c>
      <c r="B768" s="6" t="s">
        <v>3352</v>
      </c>
      <c r="C768" s="6" t="s">
        <v>38</v>
      </c>
      <c r="D768" s="6" t="s">
        <v>2945</v>
      </c>
      <c r="E768" s="6" t="s">
        <v>3359</v>
      </c>
      <c r="F768" s="6" t="s">
        <v>1333</v>
      </c>
      <c r="G768" s="6" t="s">
        <v>1281</v>
      </c>
      <c r="H768" s="55">
        <v>1</v>
      </c>
      <c r="I768" s="6" t="s">
        <v>121</v>
      </c>
      <c r="J768" s="6">
        <v>0</v>
      </c>
      <c r="K768" s="6"/>
    </row>
    <row r="769" spans="1:11" ht="15.6" x14ac:dyDescent="0.3">
      <c r="A769" s="6" t="s">
        <v>792</v>
      </c>
      <c r="B769" s="6" t="s">
        <v>3352</v>
      </c>
      <c r="C769" s="6" t="s">
        <v>38</v>
      </c>
      <c r="D769" s="6" t="s">
        <v>2996</v>
      </c>
      <c r="E769" s="6" t="s">
        <v>3360</v>
      </c>
      <c r="F769" s="6" t="s">
        <v>1323</v>
      </c>
      <c r="G769" s="6" t="s">
        <v>1324</v>
      </c>
      <c r="H769" s="55">
        <v>1</v>
      </c>
      <c r="I769" s="6" t="s">
        <v>121</v>
      </c>
      <c r="J769" s="6">
        <v>0</v>
      </c>
      <c r="K769" s="6"/>
    </row>
    <row r="770" spans="1:11" ht="15.6" x14ac:dyDescent="0.3">
      <c r="A770" s="6" t="s">
        <v>792</v>
      </c>
      <c r="B770" s="6" t="s">
        <v>3352</v>
      </c>
      <c r="C770" s="6" t="s">
        <v>38</v>
      </c>
      <c r="D770" s="6" t="s">
        <v>3148</v>
      </c>
      <c r="E770" s="6" t="s">
        <v>3361</v>
      </c>
      <c r="F770" s="6" t="s">
        <v>1327</v>
      </c>
      <c r="G770" s="6" t="s">
        <v>1092</v>
      </c>
      <c r="H770" s="55">
        <v>1</v>
      </c>
      <c r="I770" s="6" t="s">
        <v>121</v>
      </c>
      <c r="J770" s="6">
        <v>0</v>
      </c>
      <c r="K770" s="6"/>
    </row>
    <row r="771" spans="1:11" ht="15.6" x14ac:dyDescent="0.3">
      <c r="A771" s="6" t="s">
        <v>792</v>
      </c>
      <c r="B771" s="6" t="s">
        <v>3352</v>
      </c>
      <c r="C771" s="6" t="s">
        <v>38</v>
      </c>
      <c r="D771" s="6" t="s">
        <v>2870</v>
      </c>
      <c r="E771" s="6" t="s">
        <v>3362</v>
      </c>
      <c r="F771" s="6" t="s">
        <v>553</v>
      </c>
      <c r="G771" s="6" t="s">
        <v>915</v>
      </c>
      <c r="H771" s="55">
        <v>1</v>
      </c>
      <c r="I771" s="6" t="s">
        <v>121</v>
      </c>
      <c r="J771" s="6">
        <v>0</v>
      </c>
      <c r="K771" s="6"/>
    </row>
    <row r="772" spans="1:11" ht="15.6" x14ac:dyDescent="0.3">
      <c r="A772" s="6" t="s">
        <v>792</v>
      </c>
      <c r="B772" s="6" t="s">
        <v>3352</v>
      </c>
      <c r="C772" s="6" t="s">
        <v>38</v>
      </c>
      <c r="D772" s="6" t="s">
        <v>2979</v>
      </c>
      <c r="E772" s="6" t="s">
        <v>3363</v>
      </c>
      <c r="F772" s="6" t="s">
        <v>1325</v>
      </c>
      <c r="G772" s="6" t="s">
        <v>1326</v>
      </c>
      <c r="H772" s="55">
        <v>1</v>
      </c>
      <c r="I772" s="6" t="s">
        <v>121</v>
      </c>
      <c r="J772" s="6">
        <v>0</v>
      </c>
      <c r="K772" s="6"/>
    </row>
    <row r="773" spans="1:11" ht="15.6" x14ac:dyDescent="0.3">
      <c r="A773" s="6" t="s">
        <v>792</v>
      </c>
      <c r="B773" s="6" t="s">
        <v>3352</v>
      </c>
      <c r="C773" s="6" t="s">
        <v>38</v>
      </c>
      <c r="D773" s="6" t="s">
        <v>3093</v>
      </c>
      <c r="E773" s="6" t="s">
        <v>3364</v>
      </c>
      <c r="F773" s="6" t="s">
        <v>1320</v>
      </c>
      <c r="G773" s="6" t="s">
        <v>1321</v>
      </c>
      <c r="H773" s="55">
        <v>1</v>
      </c>
      <c r="I773" s="6" t="s">
        <v>121</v>
      </c>
      <c r="J773" s="6">
        <v>0</v>
      </c>
      <c r="K773" s="6"/>
    </row>
    <row r="774" spans="1:11" ht="15.6" x14ac:dyDescent="0.3">
      <c r="A774" s="6" t="s">
        <v>792</v>
      </c>
      <c r="B774" s="6" t="s">
        <v>3352</v>
      </c>
      <c r="C774" s="6" t="s">
        <v>38</v>
      </c>
      <c r="D774" s="6" t="s">
        <v>2856</v>
      </c>
      <c r="E774" s="6" t="s">
        <v>1341</v>
      </c>
      <c r="F774" s="6" t="s">
        <v>1342</v>
      </c>
      <c r="G774" s="6" t="s">
        <v>1343</v>
      </c>
      <c r="H774" s="55">
        <v>1</v>
      </c>
      <c r="I774" s="6" t="s">
        <v>121</v>
      </c>
      <c r="J774" s="6">
        <v>0</v>
      </c>
      <c r="K774" s="6"/>
    </row>
    <row r="775" spans="1:11" ht="15.6" x14ac:dyDescent="0.3">
      <c r="A775" s="6" t="s">
        <v>792</v>
      </c>
      <c r="B775" s="6" t="s">
        <v>3352</v>
      </c>
      <c r="C775" s="6" t="s">
        <v>38</v>
      </c>
      <c r="D775" s="6" t="s">
        <v>2892</v>
      </c>
      <c r="E775" s="6" t="s">
        <v>1332</v>
      </c>
      <c r="F775" s="6" t="s">
        <v>249</v>
      </c>
      <c r="G775" s="6" t="s">
        <v>1157</v>
      </c>
      <c r="H775" s="55">
        <v>1</v>
      </c>
      <c r="I775" s="6" t="s">
        <v>121</v>
      </c>
      <c r="J775" s="6">
        <v>0</v>
      </c>
      <c r="K775" s="6"/>
    </row>
    <row r="776" spans="1:11" ht="15.6" x14ac:dyDescent="0.3">
      <c r="A776" s="6" t="s">
        <v>792</v>
      </c>
      <c r="B776" s="6" t="s">
        <v>3352</v>
      </c>
      <c r="C776" s="6" t="s">
        <v>38</v>
      </c>
      <c r="D776" s="6" t="s">
        <v>2892</v>
      </c>
      <c r="E776" s="6" t="s">
        <v>1328</v>
      </c>
      <c r="F776" s="6" t="s">
        <v>1329</v>
      </c>
      <c r="G776" s="6" t="s">
        <v>1330</v>
      </c>
      <c r="H776" s="55">
        <v>1</v>
      </c>
      <c r="I776" s="6" t="s">
        <v>121</v>
      </c>
      <c r="J776" s="6">
        <v>0</v>
      </c>
      <c r="K776" s="6"/>
    </row>
    <row r="777" spans="1:11" ht="15.6" x14ac:dyDescent="0.3">
      <c r="A777" s="6" t="s">
        <v>792</v>
      </c>
      <c r="B777" s="6" t="s">
        <v>3352</v>
      </c>
      <c r="C777" s="6" t="s">
        <v>38</v>
      </c>
      <c r="D777" s="6" t="s">
        <v>2893</v>
      </c>
      <c r="E777" s="6" t="s">
        <v>3365</v>
      </c>
      <c r="F777" s="6" t="s">
        <v>3366</v>
      </c>
      <c r="G777" s="6" t="s">
        <v>894</v>
      </c>
      <c r="H777" s="55">
        <v>1</v>
      </c>
      <c r="I777" s="6" t="s">
        <v>121</v>
      </c>
      <c r="J777" s="6">
        <v>0</v>
      </c>
      <c r="K777" s="6"/>
    </row>
    <row r="778" spans="1:11" ht="15.6" x14ac:dyDescent="0.3">
      <c r="A778" s="6" t="s">
        <v>792</v>
      </c>
      <c r="B778" s="6" t="s">
        <v>3352</v>
      </c>
      <c r="C778" s="6" t="s">
        <v>38</v>
      </c>
      <c r="D778" s="6" t="s">
        <v>2942</v>
      </c>
      <c r="E778" s="6" t="s">
        <v>1334</v>
      </c>
      <c r="F778" s="6" t="s">
        <v>191</v>
      </c>
      <c r="G778" s="6" t="s">
        <v>1335</v>
      </c>
      <c r="H778" s="55">
        <v>1</v>
      </c>
      <c r="I778" s="6" t="s">
        <v>121</v>
      </c>
      <c r="J778" s="6">
        <v>0</v>
      </c>
      <c r="K778" s="6"/>
    </row>
    <row r="779" spans="1:11" s="8" customFormat="1" ht="15.6" x14ac:dyDescent="0.3">
      <c r="A779" s="8" t="s">
        <v>2562</v>
      </c>
      <c r="B779" s="61"/>
      <c r="H779" s="29">
        <f>SUM(H763:H778)</f>
        <v>16</v>
      </c>
      <c r="J779" s="29">
        <f>SUM(J763:J778)</f>
        <v>0</v>
      </c>
      <c r="K779" s="62">
        <f>(J779/H779)</f>
        <v>0</v>
      </c>
    </row>
    <row r="780" spans="1:11" ht="15.6" x14ac:dyDescent="0.3">
      <c r="A780" s="6"/>
      <c r="B780" s="6"/>
      <c r="C780" s="6"/>
      <c r="D780" s="6"/>
      <c r="E780" s="6"/>
      <c r="F780" s="6"/>
      <c r="G780" s="6"/>
      <c r="H780" s="55"/>
      <c r="I780" s="6"/>
      <c r="J780" s="6"/>
      <c r="K780" s="6"/>
    </row>
    <row r="781" spans="1:11" ht="15.6" x14ac:dyDescent="0.3">
      <c r="A781" s="6" t="s">
        <v>792</v>
      </c>
      <c r="B781" s="6" t="s">
        <v>3352</v>
      </c>
      <c r="C781" s="6" t="s">
        <v>36</v>
      </c>
      <c r="D781" s="6" t="s">
        <v>2854</v>
      </c>
      <c r="E781" s="6" t="s">
        <v>1377</v>
      </c>
      <c r="F781" s="6" t="s">
        <v>1378</v>
      </c>
      <c r="G781" s="6" t="s">
        <v>1379</v>
      </c>
      <c r="H781" s="55">
        <v>1</v>
      </c>
      <c r="I781" s="6" t="s">
        <v>121</v>
      </c>
      <c r="J781" s="6">
        <v>0</v>
      </c>
      <c r="K781" s="6"/>
    </row>
    <row r="782" spans="1:11" ht="15.6" x14ac:dyDescent="0.3">
      <c r="A782" s="6" t="s">
        <v>792</v>
      </c>
      <c r="B782" s="6" t="s">
        <v>3352</v>
      </c>
      <c r="C782" s="6" t="s">
        <v>36</v>
      </c>
      <c r="D782" s="6" t="s">
        <v>2974</v>
      </c>
      <c r="E782" s="6" t="s">
        <v>1360</v>
      </c>
      <c r="F782" s="6" t="s">
        <v>1071</v>
      </c>
      <c r="G782" s="6" t="s">
        <v>397</v>
      </c>
      <c r="H782" s="55">
        <v>1</v>
      </c>
      <c r="I782" s="6" t="s">
        <v>121</v>
      </c>
      <c r="J782" s="6">
        <v>0</v>
      </c>
      <c r="K782" s="6"/>
    </row>
    <row r="783" spans="1:11" ht="15.6" x14ac:dyDescent="0.3">
      <c r="A783" s="6" t="s">
        <v>792</v>
      </c>
      <c r="B783" s="6" t="s">
        <v>3352</v>
      </c>
      <c r="C783" s="6" t="s">
        <v>36</v>
      </c>
      <c r="D783" s="6" t="s">
        <v>2893</v>
      </c>
      <c r="E783" s="6" t="s">
        <v>3367</v>
      </c>
      <c r="F783" s="6" t="s">
        <v>426</v>
      </c>
      <c r="G783" s="6" t="s">
        <v>2442</v>
      </c>
      <c r="H783" s="55">
        <v>1</v>
      </c>
      <c r="I783" s="6" t="s">
        <v>121</v>
      </c>
      <c r="J783" s="6">
        <v>0</v>
      </c>
      <c r="K783" s="6"/>
    </row>
    <row r="784" spans="1:11" ht="15.6" x14ac:dyDescent="0.3">
      <c r="A784" s="6" t="s">
        <v>792</v>
      </c>
      <c r="B784" s="6" t="s">
        <v>3352</v>
      </c>
      <c r="C784" s="6" t="s">
        <v>36</v>
      </c>
      <c r="D784" s="6" t="s">
        <v>3368</v>
      </c>
      <c r="E784" s="6" t="s">
        <v>3369</v>
      </c>
      <c r="F784" s="6" t="s">
        <v>1370</v>
      </c>
      <c r="G784" s="6" t="s">
        <v>1371</v>
      </c>
      <c r="H784" s="55">
        <v>1</v>
      </c>
      <c r="I784" s="6" t="s">
        <v>121</v>
      </c>
      <c r="J784" s="6">
        <v>0</v>
      </c>
      <c r="K784" s="6"/>
    </row>
    <row r="785" spans="1:11" ht="15.6" x14ac:dyDescent="0.3">
      <c r="A785" s="6" t="s">
        <v>792</v>
      </c>
      <c r="B785" s="6" t="s">
        <v>3352</v>
      </c>
      <c r="C785" s="6" t="s">
        <v>36</v>
      </c>
      <c r="D785" s="6" t="s">
        <v>2974</v>
      </c>
      <c r="E785" s="6" t="s">
        <v>3370</v>
      </c>
      <c r="F785" s="6" t="s">
        <v>1347</v>
      </c>
      <c r="G785" s="6" t="s">
        <v>1348</v>
      </c>
      <c r="H785" s="55">
        <v>1</v>
      </c>
      <c r="I785" s="6" t="s">
        <v>121</v>
      </c>
      <c r="J785" s="6">
        <v>0</v>
      </c>
      <c r="K785" s="6"/>
    </row>
    <row r="786" spans="1:11" ht="15.6" x14ac:dyDescent="0.3">
      <c r="A786" s="6" t="s">
        <v>792</v>
      </c>
      <c r="B786" s="6" t="s">
        <v>3352</v>
      </c>
      <c r="C786" s="6" t="s">
        <v>36</v>
      </c>
      <c r="D786" s="6" t="s">
        <v>3371</v>
      </c>
      <c r="E786" s="6" t="s">
        <v>3372</v>
      </c>
      <c r="F786" s="6" t="s">
        <v>1359</v>
      </c>
      <c r="G786" s="6" t="s">
        <v>153</v>
      </c>
      <c r="H786" s="55">
        <v>1</v>
      </c>
      <c r="I786" s="6" t="s">
        <v>121</v>
      </c>
      <c r="J786" s="6">
        <v>0</v>
      </c>
      <c r="K786" s="6"/>
    </row>
    <row r="787" spans="1:11" ht="15.6" x14ac:dyDescent="0.3">
      <c r="A787" s="6" t="s">
        <v>792</v>
      </c>
      <c r="B787" s="6" t="s">
        <v>3352</v>
      </c>
      <c r="C787" s="6" t="s">
        <v>36</v>
      </c>
      <c r="D787" s="6" t="s">
        <v>2845</v>
      </c>
      <c r="E787" s="6" t="s">
        <v>3373</v>
      </c>
      <c r="F787" s="6" t="s">
        <v>1368</v>
      </c>
      <c r="G787" s="6" t="s">
        <v>1369</v>
      </c>
      <c r="H787" s="55">
        <v>1</v>
      </c>
      <c r="I787" s="6" t="s">
        <v>105</v>
      </c>
      <c r="J787" s="6">
        <v>1</v>
      </c>
      <c r="K787" s="6"/>
    </row>
    <row r="788" spans="1:11" ht="15.6" x14ac:dyDescent="0.3">
      <c r="A788" s="6" t="s">
        <v>792</v>
      </c>
      <c r="B788" s="6" t="s">
        <v>3352</v>
      </c>
      <c r="C788" s="6" t="s">
        <v>36</v>
      </c>
      <c r="D788" s="6" t="s">
        <v>2935</v>
      </c>
      <c r="E788" s="6" t="s">
        <v>3374</v>
      </c>
      <c r="F788" s="6" t="s">
        <v>1366</v>
      </c>
      <c r="G788" s="6" t="s">
        <v>1367</v>
      </c>
      <c r="H788" s="55">
        <v>1</v>
      </c>
      <c r="I788" s="6" t="s">
        <v>121</v>
      </c>
      <c r="J788" s="6">
        <v>0</v>
      </c>
      <c r="K788" s="6"/>
    </row>
    <row r="789" spans="1:11" ht="15.6" x14ac:dyDescent="0.3">
      <c r="A789" s="6" t="s">
        <v>792</v>
      </c>
      <c r="B789" s="6" t="s">
        <v>3352</v>
      </c>
      <c r="C789" s="6" t="s">
        <v>36</v>
      </c>
      <c r="D789" s="6" t="s">
        <v>2982</v>
      </c>
      <c r="E789" s="6" t="s">
        <v>3375</v>
      </c>
      <c r="F789" s="6" t="s">
        <v>1153</v>
      </c>
      <c r="G789" s="6" t="s">
        <v>654</v>
      </c>
      <c r="H789" s="55">
        <v>1</v>
      </c>
      <c r="I789" s="6" t="s">
        <v>121</v>
      </c>
      <c r="J789" s="6">
        <v>0</v>
      </c>
      <c r="K789" s="6"/>
    </row>
    <row r="790" spans="1:11" ht="15.6" x14ac:dyDescent="0.3">
      <c r="A790" s="6" t="s">
        <v>792</v>
      </c>
      <c r="B790" s="6" t="s">
        <v>3352</v>
      </c>
      <c r="C790" s="6" t="s">
        <v>36</v>
      </c>
      <c r="D790" s="6" t="s">
        <v>2962</v>
      </c>
      <c r="E790" s="6" t="s">
        <v>3376</v>
      </c>
      <c r="F790" s="6" t="s">
        <v>1363</v>
      </c>
      <c r="G790" s="6" t="s">
        <v>1364</v>
      </c>
      <c r="H790" s="55">
        <v>1</v>
      </c>
      <c r="I790" s="6" t="s">
        <v>121</v>
      </c>
      <c r="J790" s="6">
        <v>0</v>
      </c>
      <c r="K790" s="6"/>
    </row>
    <row r="791" spans="1:11" ht="15.6" x14ac:dyDescent="0.3">
      <c r="A791" s="6" t="s">
        <v>792</v>
      </c>
      <c r="B791" s="6" t="s">
        <v>3352</v>
      </c>
      <c r="C791" s="6" t="s">
        <v>36</v>
      </c>
      <c r="D791" s="6" t="s">
        <v>2974</v>
      </c>
      <c r="E791" s="6" t="s">
        <v>3377</v>
      </c>
      <c r="F791" s="6" t="s">
        <v>1375</v>
      </c>
      <c r="G791" s="6" t="s">
        <v>1376</v>
      </c>
      <c r="H791" s="55">
        <v>1</v>
      </c>
      <c r="I791" s="6" t="s">
        <v>121</v>
      </c>
      <c r="J791" s="6">
        <v>0</v>
      </c>
      <c r="K791" s="6"/>
    </row>
    <row r="792" spans="1:11" ht="15.6" x14ac:dyDescent="0.3">
      <c r="A792" s="6" t="s">
        <v>792</v>
      </c>
      <c r="B792" s="6" t="s">
        <v>3352</v>
      </c>
      <c r="C792" s="6" t="s">
        <v>36</v>
      </c>
      <c r="D792" s="6" t="s">
        <v>2914</v>
      </c>
      <c r="E792" s="6" t="s">
        <v>3378</v>
      </c>
      <c r="F792" s="6" t="s">
        <v>1346</v>
      </c>
      <c r="G792" s="6" t="s">
        <v>126</v>
      </c>
      <c r="H792" s="55">
        <v>1</v>
      </c>
      <c r="I792" s="6" t="s">
        <v>121</v>
      </c>
      <c r="J792" s="6">
        <v>0</v>
      </c>
      <c r="K792" s="6"/>
    </row>
    <row r="793" spans="1:11" ht="15.6" x14ac:dyDescent="0.3">
      <c r="A793" s="6" t="s">
        <v>792</v>
      </c>
      <c r="B793" s="6" t="s">
        <v>3352</v>
      </c>
      <c r="C793" s="6" t="s">
        <v>36</v>
      </c>
      <c r="D793" s="6" t="s">
        <v>2914</v>
      </c>
      <c r="E793" s="6" t="s">
        <v>3171</v>
      </c>
      <c r="F793" s="6" t="s">
        <v>532</v>
      </c>
      <c r="G793" s="6" t="s">
        <v>1286</v>
      </c>
      <c r="H793" s="55">
        <v>1</v>
      </c>
      <c r="I793" s="6" t="s">
        <v>121</v>
      </c>
      <c r="J793" s="6">
        <v>0</v>
      </c>
      <c r="K793" s="6"/>
    </row>
    <row r="794" spans="1:11" ht="15.6" x14ac:dyDescent="0.3">
      <c r="A794" s="6" t="s">
        <v>792</v>
      </c>
      <c r="B794" s="6" t="s">
        <v>3352</v>
      </c>
      <c r="C794" s="6" t="s">
        <v>36</v>
      </c>
      <c r="D794" s="6" t="s">
        <v>2945</v>
      </c>
      <c r="E794" s="6" t="s">
        <v>3379</v>
      </c>
      <c r="F794" s="6" t="s">
        <v>1357</v>
      </c>
      <c r="G794" s="6" t="s">
        <v>1358</v>
      </c>
      <c r="H794" s="55">
        <v>1</v>
      </c>
      <c r="I794" s="6" t="s">
        <v>121</v>
      </c>
      <c r="J794" s="6">
        <v>0</v>
      </c>
      <c r="K794" s="6"/>
    </row>
    <row r="795" spans="1:11" ht="15.6" x14ac:dyDescent="0.3">
      <c r="A795" s="6" t="s">
        <v>792</v>
      </c>
      <c r="B795" s="6" t="s">
        <v>3352</v>
      </c>
      <c r="C795" s="6" t="s">
        <v>36</v>
      </c>
      <c r="D795" s="6" t="s">
        <v>2871</v>
      </c>
      <c r="E795" s="6" t="s">
        <v>3380</v>
      </c>
      <c r="F795" s="6" t="s">
        <v>1344</v>
      </c>
      <c r="G795" s="6" t="s">
        <v>1345</v>
      </c>
      <c r="H795" s="55">
        <v>1</v>
      </c>
      <c r="I795" s="6" t="s">
        <v>121</v>
      </c>
      <c r="J795" s="6">
        <v>0</v>
      </c>
      <c r="K795" s="6"/>
    </row>
    <row r="796" spans="1:11" ht="15.6" x14ac:dyDescent="0.3">
      <c r="A796" s="6" t="s">
        <v>792</v>
      </c>
      <c r="B796" s="6" t="s">
        <v>3352</v>
      </c>
      <c r="C796" s="6" t="s">
        <v>36</v>
      </c>
      <c r="D796" s="6" t="s">
        <v>2863</v>
      </c>
      <c r="E796" s="6" t="s">
        <v>3381</v>
      </c>
      <c r="F796" s="6" t="s">
        <v>1349</v>
      </c>
      <c r="G796" s="6" t="s">
        <v>1350</v>
      </c>
      <c r="H796" s="55">
        <v>1</v>
      </c>
      <c r="I796" s="6" t="s">
        <v>121</v>
      </c>
      <c r="J796" s="6">
        <v>0</v>
      </c>
      <c r="K796" s="6"/>
    </row>
    <row r="797" spans="1:11" ht="15.6" x14ac:dyDescent="0.3">
      <c r="A797" s="6" t="s">
        <v>792</v>
      </c>
      <c r="B797" s="6" t="s">
        <v>3352</v>
      </c>
      <c r="C797" s="6" t="s">
        <v>36</v>
      </c>
      <c r="D797" s="6" t="s">
        <v>3039</v>
      </c>
      <c r="E797" s="6" t="s">
        <v>3382</v>
      </c>
      <c r="F797" s="6" t="s">
        <v>1361</v>
      </c>
      <c r="G797" s="6" t="s">
        <v>1362</v>
      </c>
      <c r="H797" s="55">
        <v>1</v>
      </c>
      <c r="I797" s="6" t="s">
        <v>121</v>
      </c>
      <c r="J797" s="6">
        <v>0</v>
      </c>
      <c r="K797" s="6"/>
    </row>
    <row r="798" spans="1:11" ht="15.6" x14ac:dyDescent="0.3">
      <c r="A798" s="6" t="s">
        <v>792</v>
      </c>
      <c r="B798" s="6" t="s">
        <v>3352</v>
      </c>
      <c r="C798" s="6" t="s">
        <v>36</v>
      </c>
      <c r="D798" s="6" t="s">
        <v>2893</v>
      </c>
      <c r="E798" s="6" t="s">
        <v>3383</v>
      </c>
      <c r="F798" s="6" t="s">
        <v>3384</v>
      </c>
      <c r="G798" s="6" t="s">
        <v>1009</v>
      </c>
      <c r="H798" s="55">
        <v>1</v>
      </c>
      <c r="I798" s="6" t="s">
        <v>121</v>
      </c>
      <c r="J798" s="6">
        <v>0</v>
      </c>
      <c r="K798" s="6"/>
    </row>
    <row r="799" spans="1:11" ht="15.6" x14ac:dyDescent="0.3">
      <c r="A799" s="6" t="s">
        <v>792</v>
      </c>
      <c r="B799" s="6" t="s">
        <v>3352</v>
      </c>
      <c r="C799" s="6" t="s">
        <v>36</v>
      </c>
      <c r="D799" s="6" t="s">
        <v>2962</v>
      </c>
      <c r="E799" s="6" t="s">
        <v>1354</v>
      </c>
      <c r="F799" s="6" t="s">
        <v>1355</v>
      </c>
      <c r="G799" s="6" t="s">
        <v>1356</v>
      </c>
      <c r="H799" s="55">
        <v>1</v>
      </c>
      <c r="I799" s="6" t="s">
        <v>121</v>
      </c>
      <c r="J799" s="6">
        <v>0</v>
      </c>
      <c r="K799" s="6"/>
    </row>
    <row r="800" spans="1:11" ht="15.6" x14ac:dyDescent="0.3">
      <c r="A800" s="6" t="s">
        <v>792</v>
      </c>
      <c r="B800" s="6" t="s">
        <v>3352</v>
      </c>
      <c r="C800" s="6" t="s">
        <v>36</v>
      </c>
      <c r="D800" s="6" t="s">
        <v>2837</v>
      </c>
      <c r="E800" s="6" t="s">
        <v>1372</v>
      </c>
      <c r="F800" s="6" t="s">
        <v>1373</v>
      </c>
      <c r="G800" s="6" t="s">
        <v>1374</v>
      </c>
      <c r="H800" s="55">
        <v>1</v>
      </c>
      <c r="I800" s="6" t="s">
        <v>121</v>
      </c>
      <c r="J800" s="6">
        <v>0</v>
      </c>
      <c r="K800" s="6"/>
    </row>
    <row r="801" spans="1:11" ht="15.6" x14ac:dyDescent="0.3">
      <c r="A801" s="6" t="s">
        <v>792</v>
      </c>
      <c r="B801" s="6" t="s">
        <v>3352</v>
      </c>
      <c r="C801" s="6" t="s">
        <v>36</v>
      </c>
      <c r="D801" s="6" t="s">
        <v>2861</v>
      </c>
      <c r="E801" s="6" t="s">
        <v>1365</v>
      </c>
      <c r="F801" s="6" t="s">
        <v>381</v>
      </c>
      <c r="G801" s="6" t="s">
        <v>1230</v>
      </c>
      <c r="H801" s="55">
        <v>1</v>
      </c>
      <c r="I801" s="6" t="s">
        <v>121</v>
      </c>
      <c r="J801" s="6">
        <v>0</v>
      </c>
      <c r="K801" s="6"/>
    </row>
    <row r="802" spans="1:11" ht="15.6" x14ac:dyDescent="0.3">
      <c r="A802" s="6" t="s">
        <v>792</v>
      </c>
      <c r="B802" s="6" t="s">
        <v>3352</v>
      </c>
      <c r="C802" s="6" t="s">
        <v>36</v>
      </c>
      <c r="D802" s="6" t="s">
        <v>2974</v>
      </c>
      <c r="E802" s="6" t="s">
        <v>1351</v>
      </c>
      <c r="F802" s="6" t="s">
        <v>1352</v>
      </c>
      <c r="G802" s="6" t="s">
        <v>1353</v>
      </c>
      <c r="H802" s="55">
        <v>1</v>
      </c>
      <c r="I802" s="6" t="s">
        <v>121</v>
      </c>
      <c r="J802" s="6">
        <v>0</v>
      </c>
      <c r="K802" s="6"/>
    </row>
    <row r="803" spans="1:11" s="8" customFormat="1" ht="15.6" x14ac:dyDescent="0.3">
      <c r="A803" s="8" t="s">
        <v>2562</v>
      </c>
      <c r="B803" s="61"/>
      <c r="H803" s="29">
        <f>SUM(H781:H802)</f>
        <v>22</v>
      </c>
      <c r="J803" s="29">
        <f>SUM(J781:J802)</f>
        <v>1</v>
      </c>
      <c r="K803" s="62">
        <f>(J803/H803)</f>
        <v>4.5454545454545456E-2</v>
      </c>
    </row>
    <row r="804" spans="1:11" ht="15.6" x14ac:dyDescent="0.3">
      <c r="A804" s="6"/>
      <c r="B804" s="6"/>
      <c r="C804" s="6"/>
      <c r="D804" s="6"/>
      <c r="E804" s="6"/>
      <c r="F804" s="6"/>
      <c r="G804" s="6"/>
      <c r="H804" s="55"/>
      <c r="I804" s="6"/>
      <c r="J804" s="6"/>
      <c r="K804" s="6"/>
    </row>
    <row r="805" spans="1:11" ht="15.6" x14ac:dyDescent="0.3">
      <c r="A805" s="6" t="s">
        <v>792</v>
      </c>
      <c r="B805" s="6" t="s">
        <v>3352</v>
      </c>
      <c r="C805" s="6" t="s">
        <v>80</v>
      </c>
      <c r="D805" s="6" t="s">
        <v>2951</v>
      </c>
      <c r="E805" s="6" t="s">
        <v>1398</v>
      </c>
      <c r="F805" s="6" t="s">
        <v>819</v>
      </c>
      <c r="G805" s="6" t="s">
        <v>1399</v>
      </c>
      <c r="H805" s="55">
        <v>1</v>
      </c>
      <c r="I805" s="6" t="s">
        <v>121</v>
      </c>
      <c r="J805" s="6">
        <v>0</v>
      </c>
      <c r="K805" s="6"/>
    </row>
    <row r="806" spans="1:11" ht="15.6" x14ac:dyDescent="0.3">
      <c r="A806" s="6" t="s">
        <v>792</v>
      </c>
      <c r="B806" s="6" t="s">
        <v>3352</v>
      </c>
      <c r="C806" s="6" t="s">
        <v>80</v>
      </c>
      <c r="D806" s="6" t="s">
        <v>2876</v>
      </c>
      <c r="E806" s="6" t="s">
        <v>1384</v>
      </c>
      <c r="F806" s="6" t="s">
        <v>1385</v>
      </c>
      <c r="G806" s="6" t="s">
        <v>1386</v>
      </c>
      <c r="H806" s="55">
        <v>1</v>
      </c>
      <c r="I806" s="6" t="s">
        <v>121</v>
      </c>
      <c r="J806" s="6">
        <v>0</v>
      </c>
      <c r="K806" s="6"/>
    </row>
    <row r="807" spans="1:11" ht="15.6" x14ac:dyDescent="0.3">
      <c r="A807" s="6" t="s">
        <v>792</v>
      </c>
      <c r="B807" s="6" t="s">
        <v>3352</v>
      </c>
      <c r="C807" s="6" t="s">
        <v>80</v>
      </c>
      <c r="D807" s="6" t="s">
        <v>2876</v>
      </c>
      <c r="E807" s="6" t="s">
        <v>1391</v>
      </c>
      <c r="F807" s="6" t="s">
        <v>1392</v>
      </c>
      <c r="G807" s="6" t="s">
        <v>1393</v>
      </c>
      <c r="H807" s="55">
        <v>1</v>
      </c>
      <c r="I807" s="6" t="s">
        <v>121</v>
      </c>
      <c r="J807" s="6">
        <v>0</v>
      </c>
      <c r="K807" s="6"/>
    </row>
    <row r="808" spans="1:11" ht="15.6" x14ac:dyDescent="0.3">
      <c r="A808" s="6" t="s">
        <v>792</v>
      </c>
      <c r="B808" s="6" t="s">
        <v>3352</v>
      </c>
      <c r="C808" s="6" t="s">
        <v>80</v>
      </c>
      <c r="D808" s="6" t="s">
        <v>2876</v>
      </c>
      <c r="E808" s="6" t="s">
        <v>1403</v>
      </c>
      <c r="F808" s="6" t="s">
        <v>1404</v>
      </c>
      <c r="G808" s="6" t="s">
        <v>1214</v>
      </c>
      <c r="H808" s="55">
        <v>1</v>
      </c>
      <c r="I808" s="6" t="s">
        <v>121</v>
      </c>
      <c r="J808" s="6">
        <v>0</v>
      </c>
      <c r="K808" s="6"/>
    </row>
    <row r="809" spans="1:11" ht="15.6" x14ac:dyDescent="0.3">
      <c r="A809" s="6" t="s">
        <v>792</v>
      </c>
      <c r="B809" s="6" t="s">
        <v>3352</v>
      </c>
      <c r="C809" s="6" t="s">
        <v>80</v>
      </c>
      <c r="D809" s="6" t="s">
        <v>2836</v>
      </c>
      <c r="E809" s="6" t="s">
        <v>3385</v>
      </c>
      <c r="F809" s="6" t="s">
        <v>1410</v>
      </c>
      <c r="G809" s="6" t="s">
        <v>1183</v>
      </c>
      <c r="H809" s="55">
        <v>1</v>
      </c>
      <c r="I809" s="6" t="s">
        <v>121</v>
      </c>
      <c r="J809" s="6">
        <v>0</v>
      </c>
      <c r="K809" s="6"/>
    </row>
    <row r="810" spans="1:11" ht="15.6" x14ac:dyDescent="0.3">
      <c r="A810" s="6" t="s">
        <v>792</v>
      </c>
      <c r="B810" s="6" t="s">
        <v>3352</v>
      </c>
      <c r="C810" s="6" t="s">
        <v>80</v>
      </c>
      <c r="D810" s="6" t="s">
        <v>3285</v>
      </c>
      <c r="E810" s="6" t="s">
        <v>3386</v>
      </c>
      <c r="F810" s="6" t="s">
        <v>1396</v>
      </c>
      <c r="G810" s="6" t="s">
        <v>1397</v>
      </c>
      <c r="H810" s="55">
        <v>1</v>
      </c>
      <c r="I810" s="6" t="s">
        <v>121</v>
      </c>
      <c r="J810" s="6">
        <v>0</v>
      </c>
      <c r="K810" s="6"/>
    </row>
    <row r="811" spans="1:11" ht="15.6" x14ac:dyDescent="0.3">
      <c r="A811" s="6" t="s">
        <v>792</v>
      </c>
      <c r="B811" s="6" t="s">
        <v>3352</v>
      </c>
      <c r="C811" s="6" t="s">
        <v>80</v>
      </c>
      <c r="D811" s="6" t="s">
        <v>3387</v>
      </c>
      <c r="E811" s="6" t="s">
        <v>3388</v>
      </c>
      <c r="F811" s="6" t="s">
        <v>1394</v>
      </c>
      <c r="G811" s="6" t="s">
        <v>1395</v>
      </c>
      <c r="H811" s="55">
        <v>1</v>
      </c>
      <c r="I811" s="6" t="s">
        <v>121</v>
      </c>
      <c r="J811" s="6">
        <v>0</v>
      </c>
      <c r="K811" s="6"/>
    </row>
    <row r="812" spans="1:11" ht="15.6" x14ac:dyDescent="0.3">
      <c r="A812" s="6" t="s">
        <v>792</v>
      </c>
      <c r="B812" s="6" t="s">
        <v>3352</v>
      </c>
      <c r="C812" s="6" t="s">
        <v>80</v>
      </c>
      <c r="D812" s="6" t="s">
        <v>3189</v>
      </c>
      <c r="E812" s="6" t="s">
        <v>3389</v>
      </c>
      <c r="F812" s="6" t="s">
        <v>516</v>
      </c>
      <c r="G812" s="6" t="s">
        <v>285</v>
      </c>
      <c r="H812" s="55">
        <v>1</v>
      </c>
      <c r="I812" s="6" t="s">
        <v>121</v>
      </c>
      <c r="J812" s="6">
        <v>0</v>
      </c>
      <c r="K812" s="6"/>
    </row>
    <row r="813" spans="1:11" ht="15.6" x14ac:dyDescent="0.3">
      <c r="A813" s="6" t="s">
        <v>792</v>
      </c>
      <c r="B813" s="6" t="s">
        <v>3352</v>
      </c>
      <c r="C813" s="6" t="s">
        <v>80</v>
      </c>
      <c r="D813" s="6" t="s">
        <v>3160</v>
      </c>
      <c r="E813" s="6" t="s">
        <v>3390</v>
      </c>
      <c r="F813" s="6" t="s">
        <v>1387</v>
      </c>
      <c r="G813" s="6" t="s">
        <v>1388</v>
      </c>
      <c r="H813" s="55">
        <v>1</v>
      </c>
      <c r="I813" s="6" t="s">
        <v>105</v>
      </c>
      <c r="J813" s="6">
        <v>1</v>
      </c>
      <c r="K813" s="6"/>
    </row>
    <row r="814" spans="1:11" ht="15.6" x14ac:dyDescent="0.3">
      <c r="A814" s="6" t="s">
        <v>792</v>
      </c>
      <c r="B814" s="6" t="s">
        <v>3352</v>
      </c>
      <c r="C814" s="6" t="s">
        <v>80</v>
      </c>
      <c r="D814" s="6" t="s">
        <v>2938</v>
      </c>
      <c r="E814" s="6" t="s">
        <v>3391</v>
      </c>
      <c r="F814" s="6" t="s">
        <v>1380</v>
      </c>
      <c r="G814" s="6" t="s">
        <v>1381</v>
      </c>
      <c r="H814" s="55">
        <v>1</v>
      </c>
      <c r="I814" s="6" t="s">
        <v>121</v>
      </c>
      <c r="J814" s="6">
        <v>0</v>
      </c>
      <c r="K814" s="6"/>
    </row>
    <row r="815" spans="1:11" ht="15.6" x14ac:dyDescent="0.3">
      <c r="A815" s="6" t="s">
        <v>792</v>
      </c>
      <c r="B815" s="6" t="s">
        <v>3352</v>
      </c>
      <c r="C815" s="6" t="s">
        <v>80</v>
      </c>
      <c r="D815" s="6" t="s">
        <v>3247</v>
      </c>
      <c r="E815" s="6" t="s">
        <v>3392</v>
      </c>
      <c r="F815" s="6" t="s">
        <v>1387</v>
      </c>
      <c r="G815" s="6" t="s">
        <v>1408</v>
      </c>
      <c r="H815" s="55">
        <v>1</v>
      </c>
      <c r="I815" s="6" t="s">
        <v>121</v>
      </c>
      <c r="J815" s="6">
        <v>0</v>
      </c>
      <c r="K815" s="6"/>
    </row>
    <row r="816" spans="1:11" ht="15.6" x14ac:dyDescent="0.3">
      <c r="A816" s="6" t="s">
        <v>792</v>
      </c>
      <c r="B816" s="6" t="s">
        <v>3352</v>
      </c>
      <c r="C816" s="6" t="s">
        <v>80</v>
      </c>
      <c r="D816" s="6" t="s">
        <v>2907</v>
      </c>
      <c r="E816" s="6" t="s">
        <v>1382</v>
      </c>
      <c r="F816" s="6" t="s">
        <v>1383</v>
      </c>
      <c r="G816" s="6" t="s">
        <v>241</v>
      </c>
      <c r="H816" s="55">
        <v>1</v>
      </c>
      <c r="I816" s="6" t="s">
        <v>121</v>
      </c>
      <c r="J816" s="6">
        <v>0</v>
      </c>
      <c r="K816" s="6"/>
    </row>
    <row r="817" spans="1:11" ht="15.6" x14ac:dyDescent="0.3">
      <c r="A817" s="6" t="s">
        <v>792</v>
      </c>
      <c r="B817" s="6" t="s">
        <v>3352</v>
      </c>
      <c r="C817" s="6" t="s">
        <v>80</v>
      </c>
      <c r="D817" s="6" t="s">
        <v>2852</v>
      </c>
      <c r="E817" s="6" t="s">
        <v>1409</v>
      </c>
      <c r="F817" s="6" t="s">
        <v>596</v>
      </c>
      <c r="G817" s="6" t="s">
        <v>688</v>
      </c>
      <c r="H817" s="55">
        <v>1</v>
      </c>
      <c r="I817" s="6" t="s">
        <v>121</v>
      </c>
      <c r="J817" s="6">
        <v>0</v>
      </c>
      <c r="K817" s="6"/>
    </row>
    <row r="818" spans="1:11" ht="15.6" x14ac:dyDescent="0.3">
      <c r="A818" s="6" t="s">
        <v>792</v>
      </c>
      <c r="B818" s="6" t="s">
        <v>3352</v>
      </c>
      <c r="C818" s="6" t="s">
        <v>80</v>
      </c>
      <c r="D818" s="6" t="s">
        <v>2951</v>
      </c>
      <c r="E818" s="6" t="s">
        <v>1389</v>
      </c>
      <c r="F818" s="6" t="s">
        <v>516</v>
      </c>
      <c r="G818" s="6" t="s">
        <v>1390</v>
      </c>
      <c r="H818" s="55">
        <v>1</v>
      </c>
      <c r="I818" s="6" t="s">
        <v>121</v>
      </c>
      <c r="J818" s="6">
        <v>0</v>
      </c>
      <c r="K818" s="6"/>
    </row>
    <row r="819" spans="1:11" ht="15.6" x14ac:dyDescent="0.3">
      <c r="A819" s="6" t="s">
        <v>792</v>
      </c>
      <c r="B819" s="6" t="s">
        <v>3352</v>
      </c>
      <c r="C819" s="6" t="s">
        <v>80</v>
      </c>
      <c r="D819" s="6" t="s">
        <v>2856</v>
      </c>
      <c r="E819" s="6" t="s">
        <v>1400</v>
      </c>
      <c r="F819" s="6" t="s">
        <v>1401</v>
      </c>
      <c r="G819" s="6" t="s">
        <v>1402</v>
      </c>
      <c r="H819" s="55">
        <v>1</v>
      </c>
      <c r="I819" s="6" t="s">
        <v>121</v>
      </c>
      <c r="J819" s="6">
        <v>0</v>
      </c>
      <c r="K819" s="6"/>
    </row>
    <row r="820" spans="1:11" ht="15.6" x14ac:dyDescent="0.3">
      <c r="A820" s="6" t="s">
        <v>792</v>
      </c>
      <c r="B820" s="6" t="s">
        <v>3352</v>
      </c>
      <c r="C820" s="6" t="s">
        <v>80</v>
      </c>
      <c r="D820" s="6" t="s">
        <v>2876</v>
      </c>
      <c r="E820" s="6" t="s">
        <v>1405</v>
      </c>
      <c r="F820" s="6" t="s">
        <v>1406</v>
      </c>
      <c r="G820" s="6" t="s">
        <v>1407</v>
      </c>
      <c r="H820" s="55">
        <v>1</v>
      </c>
      <c r="I820" s="6" t="s">
        <v>121</v>
      </c>
      <c r="J820" s="6">
        <v>0</v>
      </c>
      <c r="K820" s="6"/>
    </row>
    <row r="821" spans="1:11" s="8" customFormat="1" ht="15.6" x14ac:dyDescent="0.3">
      <c r="A821" s="8" t="s">
        <v>2562</v>
      </c>
      <c r="B821" s="61"/>
      <c r="H821" s="29">
        <f>SUM(H805:H820)</f>
        <v>16</v>
      </c>
      <c r="J821" s="29">
        <f>SUM(J805:J820)</f>
        <v>1</v>
      </c>
      <c r="K821" s="62">
        <f>(J821/H821)</f>
        <v>6.25E-2</v>
      </c>
    </row>
    <row r="822" spans="1:11" ht="15.6" x14ac:dyDescent="0.3">
      <c r="A822" s="6"/>
      <c r="B822" s="6"/>
      <c r="C822" s="6"/>
      <c r="D822" s="6"/>
      <c r="E822" s="6"/>
      <c r="F822" s="6"/>
      <c r="G822" s="6"/>
      <c r="H822" s="55"/>
      <c r="I822" s="6"/>
      <c r="J822" s="6"/>
      <c r="K822" s="6"/>
    </row>
    <row r="823" spans="1:11" ht="15.6" x14ac:dyDescent="0.3">
      <c r="A823" s="6" t="s">
        <v>792</v>
      </c>
      <c r="B823" s="6" t="s">
        <v>3352</v>
      </c>
      <c r="C823" s="6" t="s">
        <v>37</v>
      </c>
      <c r="D823" s="6" t="s">
        <v>2836</v>
      </c>
      <c r="E823" s="6" t="s">
        <v>1411</v>
      </c>
      <c r="F823" s="6" t="s">
        <v>1412</v>
      </c>
      <c r="G823" s="6" t="s">
        <v>626</v>
      </c>
      <c r="H823" s="55">
        <v>1</v>
      </c>
      <c r="I823" s="6" t="s">
        <v>121</v>
      </c>
      <c r="J823" s="6">
        <v>0</v>
      </c>
      <c r="K823" s="6"/>
    </row>
    <row r="824" spans="1:11" ht="15.6" x14ac:dyDescent="0.3">
      <c r="A824" s="6" t="s">
        <v>792</v>
      </c>
      <c r="B824" s="6" t="s">
        <v>3352</v>
      </c>
      <c r="C824" s="6" t="s">
        <v>37</v>
      </c>
      <c r="D824" s="6" t="s">
        <v>3393</v>
      </c>
      <c r="E824" s="6" t="s">
        <v>1443</v>
      </c>
      <c r="F824" s="6" t="s">
        <v>1444</v>
      </c>
      <c r="G824" s="6" t="s">
        <v>1230</v>
      </c>
      <c r="H824" s="55">
        <v>1</v>
      </c>
      <c r="I824" s="6" t="s">
        <v>121</v>
      </c>
      <c r="J824" s="6">
        <v>0</v>
      </c>
      <c r="K824" s="6"/>
    </row>
    <row r="825" spans="1:11" ht="15.6" x14ac:dyDescent="0.3">
      <c r="A825" s="6" t="s">
        <v>792</v>
      </c>
      <c r="B825" s="6" t="s">
        <v>3352</v>
      </c>
      <c r="C825" s="6" t="s">
        <v>37</v>
      </c>
      <c r="D825" s="6" t="s">
        <v>2835</v>
      </c>
      <c r="E825" s="6" t="s">
        <v>1417</v>
      </c>
      <c r="F825" s="6" t="s">
        <v>1418</v>
      </c>
      <c r="G825" s="6" t="s">
        <v>1419</v>
      </c>
      <c r="H825" s="55">
        <v>1</v>
      </c>
      <c r="I825" s="6" t="s">
        <v>121</v>
      </c>
      <c r="J825" s="6">
        <v>0</v>
      </c>
      <c r="K825" s="6"/>
    </row>
    <row r="826" spans="1:11" ht="15.6" x14ac:dyDescent="0.3">
      <c r="A826" s="6" t="s">
        <v>792</v>
      </c>
      <c r="B826" s="6" t="s">
        <v>3352</v>
      </c>
      <c r="C826" s="6" t="s">
        <v>37</v>
      </c>
      <c r="D826" s="6" t="s">
        <v>3039</v>
      </c>
      <c r="E826" s="6" t="s">
        <v>3394</v>
      </c>
      <c r="F826" s="6" t="s">
        <v>1425</v>
      </c>
      <c r="G826" s="6" t="s">
        <v>376</v>
      </c>
      <c r="H826" s="55">
        <v>1</v>
      </c>
      <c r="I826" s="6" t="s">
        <v>121</v>
      </c>
      <c r="J826" s="6">
        <v>0</v>
      </c>
      <c r="K826" s="6"/>
    </row>
    <row r="827" spans="1:11" ht="15.6" x14ac:dyDescent="0.3">
      <c r="A827" s="6" t="s">
        <v>792</v>
      </c>
      <c r="B827" s="6" t="s">
        <v>3352</v>
      </c>
      <c r="C827" s="6" t="s">
        <v>37</v>
      </c>
      <c r="D827" s="6" t="s">
        <v>3039</v>
      </c>
      <c r="E827" s="6" t="s">
        <v>3395</v>
      </c>
      <c r="F827" s="6" t="s">
        <v>1439</v>
      </c>
      <c r="G827" s="6" t="s">
        <v>1440</v>
      </c>
      <c r="H827" s="55">
        <v>1</v>
      </c>
      <c r="I827" s="6" t="s">
        <v>121</v>
      </c>
      <c r="J827" s="6">
        <v>0</v>
      </c>
      <c r="K827" s="6"/>
    </row>
    <row r="828" spans="1:11" ht="15.6" x14ac:dyDescent="0.3">
      <c r="A828" s="6" t="s">
        <v>792</v>
      </c>
      <c r="B828" s="6" t="s">
        <v>3352</v>
      </c>
      <c r="C828" s="6" t="s">
        <v>37</v>
      </c>
      <c r="D828" s="6" t="s">
        <v>3039</v>
      </c>
      <c r="E828" s="6" t="s">
        <v>3396</v>
      </c>
      <c r="F828" s="6" t="s">
        <v>1433</v>
      </c>
      <c r="G828" s="6" t="s">
        <v>199</v>
      </c>
      <c r="H828" s="55">
        <v>1</v>
      </c>
      <c r="I828" s="6" t="s">
        <v>121</v>
      </c>
      <c r="J828" s="6">
        <v>0</v>
      </c>
      <c r="K828" s="6"/>
    </row>
    <row r="829" spans="1:11" ht="15.6" x14ac:dyDescent="0.3">
      <c r="A829" s="6" t="s">
        <v>792</v>
      </c>
      <c r="B829" s="6" t="s">
        <v>3352</v>
      </c>
      <c r="C829" s="6" t="s">
        <v>37</v>
      </c>
      <c r="D829" s="6" t="s">
        <v>3025</v>
      </c>
      <c r="E829" s="6" t="s">
        <v>3398</v>
      </c>
      <c r="F829" s="6" t="s">
        <v>1426</v>
      </c>
      <c r="G829" s="6" t="s">
        <v>1054</v>
      </c>
      <c r="H829" s="55">
        <v>1</v>
      </c>
      <c r="I829" s="6" t="s">
        <v>121</v>
      </c>
      <c r="J829" s="6">
        <v>0</v>
      </c>
      <c r="K829" s="6"/>
    </row>
    <row r="830" spans="1:11" ht="15.6" x14ac:dyDescent="0.3">
      <c r="A830" s="6" t="s">
        <v>792</v>
      </c>
      <c r="B830" s="6" t="s">
        <v>3352</v>
      </c>
      <c r="C830" s="6" t="s">
        <v>37</v>
      </c>
      <c r="D830" s="6" t="s">
        <v>2897</v>
      </c>
      <c r="E830" s="6" t="s">
        <v>3399</v>
      </c>
      <c r="F830" s="6" t="s">
        <v>1455</v>
      </c>
      <c r="G830" s="6" t="s">
        <v>1456</v>
      </c>
      <c r="H830" s="55">
        <v>1</v>
      </c>
      <c r="I830" s="6" t="s">
        <v>121</v>
      </c>
      <c r="J830" s="6">
        <v>0</v>
      </c>
      <c r="K830" s="6"/>
    </row>
    <row r="831" spans="1:11" ht="15.6" x14ac:dyDescent="0.3">
      <c r="A831" s="6" t="s">
        <v>792</v>
      </c>
      <c r="B831" s="6" t="s">
        <v>3352</v>
      </c>
      <c r="C831" s="6" t="s">
        <v>37</v>
      </c>
      <c r="D831" s="6" t="s">
        <v>2991</v>
      </c>
      <c r="E831" s="6" t="s">
        <v>3400</v>
      </c>
      <c r="F831" s="6" t="s">
        <v>1437</v>
      </c>
      <c r="G831" s="6" t="s">
        <v>1438</v>
      </c>
      <c r="H831" s="55">
        <v>1</v>
      </c>
      <c r="I831" s="6" t="s">
        <v>121</v>
      </c>
      <c r="J831" s="6">
        <v>0</v>
      </c>
      <c r="K831" s="6"/>
    </row>
    <row r="832" spans="1:11" ht="15.6" x14ac:dyDescent="0.3">
      <c r="A832" s="6" t="s">
        <v>792</v>
      </c>
      <c r="B832" s="6" t="s">
        <v>3352</v>
      </c>
      <c r="C832" s="6" t="s">
        <v>37</v>
      </c>
      <c r="D832" s="6" t="s">
        <v>2890</v>
      </c>
      <c r="E832" s="6" t="s">
        <v>3401</v>
      </c>
      <c r="F832" s="6" t="s">
        <v>1442</v>
      </c>
      <c r="G832" s="6" t="s">
        <v>241</v>
      </c>
      <c r="H832" s="55">
        <v>1</v>
      </c>
      <c r="I832" s="6" t="s">
        <v>121</v>
      </c>
      <c r="J832" s="6">
        <v>0</v>
      </c>
      <c r="K832" s="6"/>
    </row>
    <row r="833" spans="1:11" ht="15.6" x14ac:dyDescent="0.3">
      <c r="A833" s="6" t="s">
        <v>792</v>
      </c>
      <c r="B833" s="6" t="s">
        <v>3352</v>
      </c>
      <c r="C833" s="6" t="s">
        <v>37</v>
      </c>
      <c r="D833" s="6" t="s">
        <v>2890</v>
      </c>
      <c r="E833" s="6" t="s">
        <v>3402</v>
      </c>
      <c r="F833" s="6" t="s">
        <v>1445</v>
      </c>
      <c r="G833" s="6" t="s">
        <v>1446</v>
      </c>
      <c r="H833" s="55">
        <v>1</v>
      </c>
      <c r="I833" s="6" t="s">
        <v>121</v>
      </c>
      <c r="J833" s="6">
        <v>0</v>
      </c>
      <c r="K833" s="6"/>
    </row>
    <row r="834" spans="1:11" ht="15.6" x14ac:dyDescent="0.3">
      <c r="A834" s="6" t="s">
        <v>792</v>
      </c>
      <c r="B834" s="6" t="s">
        <v>3352</v>
      </c>
      <c r="C834" s="6" t="s">
        <v>37</v>
      </c>
      <c r="D834" s="6" t="s">
        <v>3132</v>
      </c>
      <c r="E834" s="6" t="s">
        <v>3403</v>
      </c>
      <c r="F834" s="6" t="s">
        <v>1441</v>
      </c>
      <c r="G834" s="6" t="s">
        <v>241</v>
      </c>
      <c r="H834" s="55">
        <v>1</v>
      </c>
      <c r="I834" s="6" t="s">
        <v>121</v>
      </c>
      <c r="J834" s="6">
        <v>0</v>
      </c>
      <c r="K834" s="6"/>
    </row>
    <row r="835" spans="1:11" ht="15.6" x14ac:dyDescent="0.3">
      <c r="A835" s="6" t="s">
        <v>792</v>
      </c>
      <c r="B835" s="6" t="s">
        <v>3352</v>
      </c>
      <c r="C835" s="6" t="s">
        <v>37</v>
      </c>
      <c r="D835" s="6" t="s">
        <v>3150</v>
      </c>
      <c r="E835" s="6" t="s">
        <v>3404</v>
      </c>
      <c r="F835" s="6" t="s">
        <v>1436</v>
      </c>
      <c r="G835" s="6" t="s">
        <v>126</v>
      </c>
      <c r="H835" s="55">
        <v>1</v>
      </c>
      <c r="I835" s="6" t="s">
        <v>121</v>
      </c>
      <c r="J835" s="6">
        <v>0</v>
      </c>
      <c r="K835" s="6"/>
    </row>
    <row r="836" spans="1:11" ht="15.6" x14ac:dyDescent="0.3">
      <c r="A836" s="6" t="s">
        <v>792</v>
      </c>
      <c r="B836" s="6" t="s">
        <v>3352</v>
      </c>
      <c r="C836" s="6" t="s">
        <v>37</v>
      </c>
      <c r="D836" s="6" t="s">
        <v>3039</v>
      </c>
      <c r="E836" s="6" t="s">
        <v>3405</v>
      </c>
      <c r="F836" s="6" t="s">
        <v>1434</v>
      </c>
      <c r="G836" s="6" t="s">
        <v>1435</v>
      </c>
      <c r="H836" s="55">
        <v>1</v>
      </c>
      <c r="I836" s="6" t="s">
        <v>121</v>
      </c>
      <c r="J836" s="6">
        <v>0</v>
      </c>
      <c r="K836" s="6"/>
    </row>
    <row r="837" spans="1:11" ht="15.6" x14ac:dyDescent="0.3">
      <c r="A837" s="6" t="s">
        <v>792</v>
      </c>
      <c r="B837" s="6" t="s">
        <v>3352</v>
      </c>
      <c r="C837" s="6" t="s">
        <v>37</v>
      </c>
      <c r="D837" s="6" t="s">
        <v>2871</v>
      </c>
      <c r="E837" s="6" t="s">
        <v>3406</v>
      </c>
      <c r="F837" s="6" t="s">
        <v>1447</v>
      </c>
      <c r="G837" s="6" t="s">
        <v>891</v>
      </c>
      <c r="H837" s="55">
        <v>1</v>
      </c>
      <c r="I837" s="6" t="s">
        <v>121</v>
      </c>
      <c r="J837" s="6">
        <v>0</v>
      </c>
      <c r="K837" s="6"/>
    </row>
    <row r="838" spans="1:11" ht="15.6" x14ac:dyDescent="0.3">
      <c r="A838" s="6" t="s">
        <v>792</v>
      </c>
      <c r="B838" s="6" t="s">
        <v>3352</v>
      </c>
      <c r="C838" s="6" t="s">
        <v>37</v>
      </c>
      <c r="D838" s="6" t="s">
        <v>2871</v>
      </c>
      <c r="E838" s="6" t="s">
        <v>3407</v>
      </c>
      <c r="F838" s="6" t="s">
        <v>628</v>
      </c>
      <c r="G838" s="6" t="s">
        <v>1424</v>
      </c>
      <c r="H838" s="55">
        <v>1</v>
      </c>
      <c r="I838" s="6" t="s">
        <v>121</v>
      </c>
      <c r="J838" s="6">
        <v>0</v>
      </c>
      <c r="K838" s="6"/>
    </row>
    <row r="839" spans="1:11" ht="15.6" x14ac:dyDescent="0.3">
      <c r="A839" s="6" t="s">
        <v>792</v>
      </c>
      <c r="B839" s="6" t="s">
        <v>3352</v>
      </c>
      <c r="C839" s="6" t="s">
        <v>37</v>
      </c>
      <c r="D839" s="6" t="s">
        <v>2838</v>
      </c>
      <c r="E839" s="6" t="s">
        <v>3408</v>
      </c>
      <c r="F839" s="6" t="s">
        <v>1427</v>
      </c>
      <c r="G839" s="6" t="s">
        <v>1428</v>
      </c>
      <c r="H839" s="55">
        <v>1</v>
      </c>
      <c r="I839" s="6" t="s">
        <v>121</v>
      </c>
      <c r="J839" s="6">
        <v>0</v>
      </c>
      <c r="K839" s="6"/>
    </row>
    <row r="840" spans="1:11" ht="15.6" x14ac:dyDescent="0.3">
      <c r="A840" s="6" t="s">
        <v>792</v>
      </c>
      <c r="B840" s="6" t="s">
        <v>3352</v>
      </c>
      <c r="C840" s="6" t="s">
        <v>37</v>
      </c>
      <c r="D840" s="6" t="s">
        <v>2870</v>
      </c>
      <c r="E840" s="6" t="s">
        <v>3409</v>
      </c>
      <c r="F840" s="6" t="s">
        <v>538</v>
      </c>
      <c r="G840" s="6" t="s">
        <v>1413</v>
      </c>
      <c r="H840" s="55">
        <v>1</v>
      </c>
      <c r="I840" s="6" t="s">
        <v>121</v>
      </c>
      <c r="J840" s="6">
        <v>0</v>
      </c>
      <c r="K840" s="6"/>
    </row>
    <row r="841" spans="1:11" ht="15.6" x14ac:dyDescent="0.3">
      <c r="A841" s="6" t="s">
        <v>792</v>
      </c>
      <c r="B841" s="6" t="s">
        <v>3352</v>
      </c>
      <c r="C841" s="6" t="s">
        <v>37</v>
      </c>
      <c r="D841" s="6" t="s">
        <v>2972</v>
      </c>
      <c r="E841" s="6" t="s">
        <v>3410</v>
      </c>
      <c r="F841" s="6" t="s">
        <v>1453</v>
      </c>
      <c r="G841" s="6" t="s">
        <v>1454</v>
      </c>
      <c r="H841" s="55">
        <v>1</v>
      </c>
      <c r="I841" s="6" t="s">
        <v>121</v>
      </c>
      <c r="J841" s="6">
        <v>0</v>
      </c>
      <c r="K841" s="6"/>
    </row>
    <row r="842" spans="1:11" ht="15.6" x14ac:dyDescent="0.3">
      <c r="A842" s="6" t="s">
        <v>792</v>
      </c>
      <c r="B842" s="6" t="s">
        <v>3352</v>
      </c>
      <c r="C842" s="6" t="s">
        <v>37</v>
      </c>
      <c r="D842" s="6" t="s">
        <v>3208</v>
      </c>
      <c r="E842" s="6" t="s">
        <v>3411</v>
      </c>
      <c r="F842" s="6" t="s">
        <v>657</v>
      </c>
      <c r="G842" s="6" t="s">
        <v>1420</v>
      </c>
      <c r="H842" s="55">
        <v>1</v>
      </c>
      <c r="I842" s="6" t="s">
        <v>121</v>
      </c>
      <c r="J842" s="6">
        <v>0</v>
      </c>
      <c r="K842" s="6"/>
    </row>
    <row r="843" spans="1:11" ht="15.6" x14ac:dyDescent="0.3">
      <c r="A843" s="6" t="s">
        <v>792</v>
      </c>
      <c r="B843" s="6" t="s">
        <v>3352</v>
      </c>
      <c r="C843" s="6" t="s">
        <v>37</v>
      </c>
      <c r="D843" s="6" t="s">
        <v>2851</v>
      </c>
      <c r="E843" s="6" t="s">
        <v>1429</v>
      </c>
      <c r="F843" s="6" t="s">
        <v>1430</v>
      </c>
      <c r="G843" s="6" t="s">
        <v>675</v>
      </c>
      <c r="H843" s="55">
        <v>1</v>
      </c>
      <c r="I843" s="6" t="s">
        <v>121</v>
      </c>
      <c r="J843" s="6">
        <v>0</v>
      </c>
      <c r="K843" s="6"/>
    </row>
    <row r="844" spans="1:11" ht="15.6" x14ac:dyDescent="0.3">
      <c r="A844" s="6" t="s">
        <v>792</v>
      </c>
      <c r="B844" s="6" t="s">
        <v>3352</v>
      </c>
      <c r="C844" s="6" t="s">
        <v>37</v>
      </c>
      <c r="D844" s="6" t="s">
        <v>2974</v>
      </c>
      <c r="E844" s="6" t="s">
        <v>1421</v>
      </c>
      <c r="F844" s="6" t="s">
        <v>1422</v>
      </c>
      <c r="G844" s="6" t="s">
        <v>1423</v>
      </c>
      <c r="H844" s="55">
        <v>1</v>
      </c>
      <c r="I844" s="6" t="s">
        <v>121</v>
      </c>
      <c r="J844" s="6">
        <v>0</v>
      </c>
      <c r="K844" s="6"/>
    </row>
    <row r="845" spans="1:11" ht="15.6" x14ac:dyDescent="0.3">
      <c r="A845" s="6" t="s">
        <v>792</v>
      </c>
      <c r="B845" s="6" t="s">
        <v>3352</v>
      </c>
      <c r="C845" s="6" t="s">
        <v>37</v>
      </c>
      <c r="D845" s="6" t="s">
        <v>2974</v>
      </c>
      <c r="E845" s="6" t="s">
        <v>1414</v>
      </c>
      <c r="F845" s="6" t="s">
        <v>1415</v>
      </c>
      <c r="G845" s="6" t="s">
        <v>1416</v>
      </c>
      <c r="H845" s="55">
        <v>1</v>
      </c>
      <c r="I845" s="6" t="s">
        <v>121</v>
      </c>
      <c r="J845" s="6">
        <v>0</v>
      </c>
      <c r="K845" s="6"/>
    </row>
    <row r="846" spans="1:11" ht="15.6" x14ac:dyDescent="0.3">
      <c r="A846" s="6" t="s">
        <v>792</v>
      </c>
      <c r="B846" s="6" t="s">
        <v>3352</v>
      </c>
      <c r="C846" s="6" t="s">
        <v>37</v>
      </c>
      <c r="D846" s="6" t="s">
        <v>2942</v>
      </c>
      <c r="E846" s="6" t="s">
        <v>1448</v>
      </c>
      <c r="F846" s="6" t="s">
        <v>1449</v>
      </c>
      <c r="G846" s="6" t="s">
        <v>1450</v>
      </c>
      <c r="H846" s="55">
        <v>1</v>
      </c>
      <c r="I846" s="6" t="s">
        <v>121</v>
      </c>
      <c r="J846" s="6">
        <v>0</v>
      </c>
      <c r="K846" s="6"/>
    </row>
    <row r="847" spans="1:11" ht="15.6" x14ac:dyDescent="0.3">
      <c r="A847" s="6" t="s">
        <v>792</v>
      </c>
      <c r="B847" s="6" t="s">
        <v>3352</v>
      </c>
      <c r="C847" s="6" t="s">
        <v>37</v>
      </c>
      <c r="D847" s="6" t="s">
        <v>2851</v>
      </c>
      <c r="E847" s="6" t="s">
        <v>1431</v>
      </c>
      <c r="F847" s="6" t="s">
        <v>1432</v>
      </c>
      <c r="G847" s="6" t="s">
        <v>213</v>
      </c>
      <c r="H847" s="55">
        <v>1</v>
      </c>
      <c r="I847" s="6" t="s">
        <v>121</v>
      </c>
      <c r="J847" s="6">
        <v>0</v>
      </c>
      <c r="K847" s="6"/>
    </row>
    <row r="848" spans="1:11" ht="15.6" x14ac:dyDescent="0.3">
      <c r="A848" s="6" t="s">
        <v>792</v>
      </c>
      <c r="B848" s="6" t="s">
        <v>3352</v>
      </c>
      <c r="C848" s="6" t="s">
        <v>37</v>
      </c>
      <c r="D848" s="6" t="s">
        <v>2851</v>
      </c>
      <c r="E848" s="6" t="s">
        <v>1451</v>
      </c>
      <c r="F848" s="6" t="s">
        <v>161</v>
      </c>
      <c r="G848" s="6" t="s">
        <v>1452</v>
      </c>
      <c r="H848" s="55">
        <v>1</v>
      </c>
      <c r="I848" s="6" t="s">
        <v>121</v>
      </c>
      <c r="J848" s="6">
        <v>0</v>
      </c>
      <c r="K848" s="6"/>
    </row>
    <row r="849" spans="1:11" s="8" customFormat="1" ht="15.6" x14ac:dyDescent="0.3">
      <c r="A849" s="8" t="s">
        <v>2562</v>
      </c>
      <c r="B849" s="61"/>
      <c r="H849" s="29">
        <f>SUM(H823:H848)</f>
        <v>26</v>
      </c>
      <c r="J849" s="29">
        <f>SUM(J823:J848)</f>
        <v>0</v>
      </c>
      <c r="K849" s="62">
        <f>(J849/H849)</f>
        <v>0</v>
      </c>
    </row>
    <row r="850" spans="1:11" s="8" customFormat="1" ht="15.6" x14ac:dyDescent="0.3">
      <c r="A850" s="8" t="s">
        <v>2563</v>
      </c>
      <c r="B850" s="61"/>
      <c r="H850" s="29">
        <f>SUM(H779+H803+H821+H849)</f>
        <v>80</v>
      </c>
      <c r="J850" s="29">
        <f>SUM(J779+J803+J821+J849)</f>
        <v>2</v>
      </c>
      <c r="K850" s="62">
        <f>(J850/H850)</f>
        <v>2.5000000000000001E-2</v>
      </c>
    </row>
    <row r="851" spans="1:11" ht="15.6" x14ac:dyDescent="0.3">
      <c r="A851" s="6"/>
      <c r="B851" s="6"/>
      <c r="C851" s="6"/>
      <c r="D851" s="6"/>
      <c r="E851" s="6"/>
      <c r="F851" s="6"/>
      <c r="G851" s="6"/>
      <c r="H851" s="55"/>
      <c r="I851" s="6"/>
      <c r="J851" s="6"/>
      <c r="K851" s="6"/>
    </row>
    <row r="852" spans="1:11" ht="15.6" x14ac:dyDescent="0.3">
      <c r="A852" s="6" t="s">
        <v>792</v>
      </c>
      <c r="B852" s="6" t="s">
        <v>3412</v>
      </c>
      <c r="C852" s="6" t="s">
        <v>40</v>
      </c>
      <c r="D852" s="6" t="s">
        <v>2917</v>
      </c>
      <c r="E852" s="6" t="s">
        <v>1486</v>
      </c>
      <c r="F852" s="6" t="s">
        <v>684</v>
      </c>
      <c r="G852" s="6" t="s">
        <v>1487</v>
      </c>
      <c r="H852" s="55">
        <v>1</v>
      </c>
      <c r="I852" s="6" t="s">
        <v>121</v>
      </c>
      <c r="J852" s="6">
        <v>0</v>
      </c>
      <c r="K852" s="6"/>
    </row>
    <row r="853" spans="1:11" ht="15.6" x14ac:dyDescent="0.3">
      <c r="A853" s="6" t="s">
        <v>792</v>
      </c>
      <c r="B853" s="6" t="s">
        <v>3412</v>
      </c>
      <c r="C853" s="6" t="s">
        <v>40</v>
      </c>
      <c r="D853" s="6" t="s">
        <v>2876</v>
      </c>
      <c r="E853" s="6" t="s">
        <v>1478</v>
      </c>
      <c r="F853" s="6" t="s">
        <v>1479</v>
      </c>
      <c r="G853" s="6" t="s">
        <v>1480</v>
      </c>
      <c r="H853" s="55">
        <v>1</v>
      </c>
      <c r="I853" s="6" t="s">
        <v>121</v>
      </c>
      <c r="J853" s="6">
        <v>0</v>
      </c>
      <c r="K853" s="6"/>
    </row>
    <row r="854" spans="1:11" ht="15.6" x14ac:dyDescent="0.3">
      <c r="A854" s="6" t="s">
        <v>792</v>
      </c>
      <c r="B854" s="6" t="s">
        <v>3412</v>
      </c>
      <c r="C854" s="6" t="s">
        <v>40</v>
      </c>
      <c r="D854" s="6" t="s">
        <v>2837</v>
      </c>
      <c r="E854" s="6" t="s">
        <v>1501</v>
      </c>
      <c r="F854" s="6" t="s">
        <v>1502</v>
      </c>
      <c r="G854" s="6" t="s">
        <v>1503</v>
      </c>
      <c r="H854" s="55">
        <v>1</v>
      </c>
      <c r="I854" s="6" t="s">
        <v>121</v>
      </c>
      <c r="J854" s="6">
        <v>0</v>
      </c>
      <c r="K854" s="6"/>
    </row>
    <row r="855" spans="1:11" ht="15.6" x14ac:dyDescent="0.3">
      <c r="A855" s="6" t="s">
        <v>792</v>
      </c>
      <c r="B855" s="6" t="s">
        <v>3412</v>
      </c>
      <c r="C855" s="6" t="s">
        <v>40</v>
      </c>
      <c r="D855" s="6" t="s">
        <v>2854</v>
      </c>
      <c r="E855" s="6" t="s">
        <v>3413</v>
      </c>
      <c r="F855" s="6" t="s">
        <v>1518</v>
      </c>
      <c r="G855" s="6" t="s">
        <v>358</v>
      </c>
      <c r="H855" s="55">
        <v>1</v>
      </c>
      <c r="I855" s="6" t="s">
        <v>121</v>
      </c>
      <c r="J855" s="6">
        <v>0</v>
      </c>
      <c r="K855" s="6"/>
    </row>
    <row r="856" spans="1:11" ht="15.6" x14ac:dyDescent="0.3">
      <c r="A856" s="6" t="s">
        <v>792</v>
      </c>
      <c r="B856" s="6" t="s">
        <v>3412</v>
      </c>
      <c r="C856" s="6" t="s">
        <v>40</v>
      </c>
      <c r="D856" s="6" t="s">
        <v>2851</v>
      </c>
      <c r="E856" s="6" t="s">
        <v>3414</v>
      </c>
      <c r="F856" s="6" t="s">
        <v>1462</v>
      </c>
      <c r="G856" s="6" t="s">
        <v>1463</v>
      </c>
      <c r="H856" s="55">
        <v>1</v>
      </c>
      <c r="I856" s="6" t="s">
        <v>121</v>
      </c>
      <c r="J856" s="6">
        <v>0</v>
      </c>
      <c r="K856" s="6"/>
    </row>
    <row r="857" spans="1:11" ht="15.6" x14ac:dyDescent="0.3">
      <c r="A857" s="6" t="s">
        <v>792</v>
      </c>
      <c r="B857" s="6" t="s">
        <v>3412</v>
      </c>
      <c r="C857" s="6" t="s">
        <v>40</v>
      </c>
      <c r="D857" s="6" t="s">
        <v>3415</v>
      </c>
      <c r="E857" s="6" t="s">
        <v>3416</v>
      </c>
      <c r="F857" s="6" t="s">
        <v>1492</v>
      </c>
      <c r="G857" s="6" t="s">
        <v>1493</v>
      </c>
      <c r="H857" s="55">
        <v>1</v>
      </c>
      <c r="I857" s="6" t="s">
        <v>121</v>
      </c>
      <c r="J857" s="6">
        <v>0</v>
      </c>
      <c r="K857" s="6"/>
    </row>
    <row r="858" spans="1:11" ht="15.6" x14ac:dyDescent="0.3">
      <c r="A858" s="6" t="s">
        <v>792</v>
      </c>
      <c r="B858" s="6" t="s">
        <v>3412</v>
      </c>
      <c r="C858" s="6" t="s">
        <v>40</v>
      </c>
      <c r="D858" s="6" t="s">
        <v>2839</v>
      </c>
      <c r="E858" s="6" t="s">
        <v>3417</v>
      </c>
      <c r="F858" s="6" t="s">
        <v>1460</v>
      </c>
      <c r="G858" s="6" t="s">
        <v>1461</v>
      </c>
      <c r="H858" s="55">
        <v>1</v>
      </c>
      <c r="I858" s="6" t="s">
        <v>121</v>
      </c>
      <c r="J858" s="6">
        <v>0</v>
      </c>
      <c r="K858" s="6"/>
    </row>
    <row r="859" spans="1:11" ht="15.6" x14ac:dyDescent="0.3">
      <c r="A859" s="6" t="s">
        <v>792</v>
      </c>
      <c r="B859" s="6" t="s">
        <v>3412</v>
      </c>
      <c r="C859" s="6" t="s">
        <v>40</v>
      </c>
      <c r="D859" s="6" t="s">
        <v>2875</v>
      </c>
      <c r="E859" s="6" t="s">
        <v>3418</v>
      </c>
      <c r="F859" s="6" t="s">
        <v>1484</v>
      </c>
      <c r="G859" s="6" t="s">
        <v>1485</v>
      </c>
      <c r="H859" s="55">
        <v>1</v>
      </c>
      <c r="I859" s="6" t="s">
        <v>121</v>
      </c>
      <c r="J859" s="6">
        <v>0</v>
      </c>
      <c r="K859" s="6"/>
    </row>
    <row r="860" spans="1:11" ht="15.6" x14ac:dyDescent="0.3">
      <c r="A860" s="6" t="s">
        <v>792</v>
      </c>
      <c r="B860" s="6" t="s">
        <v>3412</v>
      </c>
      <c r="C860" s="6" t="s">
        <v>40</v>
      </c>
      <c r="D860" s="6" t="s">
        <v>2836</v>
      </c>
      <c r="E860" s="6" t="s">
        <v>3419</v>
      </c>
      <c r="F860" s="6" t="s">
        <v>351</v>
      </c>
      <c r="G860" s="6" t="s">
        <v>1009</v>
      </c>
      <c r="H860" s="55">
        <v>1</v>
      </c>
      <c r="I860" s="6" t="s">
        <v>121</v>
      </c>
      <c r="J860" s="6">
        <v>0</v>
      </c>
      <c r="K860" s="6"/>
    </row>
    <row r="861" spans="1:11" ht="15.6" x14ac:dyDescent="0.3">
      <c r="A861" s="6" t="s">
        <v>792</v>
      </c>
      <c r="B861" s="6" t="s">
        <v>3412</v>
      </c>
      <c r="C861" s="6" t="s">
        <v>40</v>
      </c>
      <c r="D861" s="6" t="s">
        <v>3247</v>
      </c>
      <c r="E861" s="6" t="s">
        <v>3420</v>
      </c>
      <c r="F861" s="6" t="s">
        <v>1467</v>
      </c>
      <c r="G861" s="6" t="s">
        <v>1468</v>
      </c>
      <c r="H861" s="55">
        <v>1</v>
      </c>
      <c r="I861" s="6" t="s">
        <v>121</v>
      </c>
      <c r="J861" s="6">
        <v>0</v>
      </c>
      <c r="K861" s="6"/>
    </row>
    <row r="862" spans="1:11" ht="15.6" x14ac:dyDescent="0.3">
      <c r="A862" s="6" t="s">
        <v>792</v>
      </c>
      <c r="B862" s="6" t="s">
        <v>3412</v>
      </c>
      <c r="C862" s="6" t="s">
        <v>40</v>
      </c>
      <c r="D862" s="6" t="s">
        <v>2836</v>
      </c>
      <c r="E862" s="6" t="s">
        <v>1481</v>
      </c>
      <c r="F862" s="6" t="s">
        <v>1482</v>
      </c>
      <c r="G862" s="6" t="s">
        <v>1483</v>
      </c>
      <c r="H862" s="55">
        <v>1</v>
      </c>
      <c r="I862" s="6" t="s">
        <v>121</v>
      </c>
      <c r="J862" s="6">
        <v>0</v>
      </c>
      <c r="K862" s="6"/>
    </row>
    <row r="863" spans="1:11" ht="15.6" x14ac:dyDescent="0.3">
      <c r="A863" s="6" t="s">
        <v>792</v>
      </c>
      <c r="B863" s="6" t="s">
        <v>3412</v>
      </c>
      <c r="C863" s="6" t="s">
        <v>40</v>
      </c>
      <c r="D863" s="6" t="s">
        <v>2907</v>
      </c>
      <c r="E863" s="6" t="s">
        <v>1494</v>
      </c>
      <c r="F863" s="6" t="s">
        <v>189</v>
      </c>
      <c r="G863" s="6" t="s">
        <v>1495</v>
      </c>
      <c r="H863" s="55">
        <v>1</v>
      </c>
      <c r="I863" s="6" t="s">
        <v>121</v>
      </c>
      <c r="J863" s="6">
        <v>0</v>
      </c>
      <c r="K863" s="6"/>
    </row>
    <row r="864" spans="1:11" ht="15.6" x14ac:dyDescent="0.3">
      <c r="A864" s="6" t="s">
        <v>792</v>
      </c>
      <c r="B864" s="6" t="s">
        <v>3412</v>
      </c>
      <c r="C864" s="6" t="s">
        <v>40</v>
      </c>
      <c r="D864" s="6" t="s">
        <v>2942</v>
      </c>
      <c r="E864" s="6" t="s">
        <v>1457</v>
      </c>
      <c r="F864" s="6" t="s">
        <v>1458</v>
      </c>
      <c r="G864" s="6" t="s">
        <v>1459</v>
      </c>
      <c r="H864" s="55">
        <v>1</v>
      </c>
      <c r="I864" s="6" t="s">
        <v>121</v>
      </c>
      <c r="J864" s="6">
        <v>0</v>
      </c>
      <c r="K864" s="6"/>
    </row>
    <row r="865" spans="1:11" ht="15.6" x14ac:dyDescent="0.3">
      <c r="A865" s="6" t="s">
        <v>792</v>
      </c>
      <c r="B865" s="6" t="s">
        <v>3412</v>
      </c>
      <c r="C865" s="6" t="s">
        <v>40</v>
      </c>
      <c r="D865" s="6" t="s">
        <v>2837</v>
      </c>
      <c r="E865" s="6" t="s">
        <v>1504</v>
      </c>
      <c r="F865" s="6" t="s">
        <v>161</v>
      </c>
      <c r="G865" s="6" t="s">
        <v>241</v>
      </c>
      <c r="H865" s="55">
        <v>1</v>
      </c>
      <c r="I865" s="6" t="s">
        <v>121</v>
      </c>
      <c r="J865" s="6">
        <v>0</v>
      </c>
      <c r="K865" s="6"/>
    </row>
    <row r="866" spans="1:11" ht="15.6" x14ac:dyDescent="0.3">
      <c r="A866" s="6" t="s">
        <v>792</v>
      </c>
      <c r="B866" s="6" t="s">
        <v>3412</v>
      </c>
      <c r="C866" s="6" t="s">
        <v>40</v>
      </c>
      <c r="D866" s="6" t="s">
        <v>2962</v>
      </c>
      <c r="E866" s="6" t="s">
        <v>1516</v>
      </c>
      <c r="F866" s="6" t="s">
        <v>467</v>
      </c>
      <c r="G866" s="6" t="s">
        <v>1517</v>
      </c>
      <c r="H866" s="55">
        <v>1</v>
      </c>
      <c r="I866" s="6" t="s">
        <v>121</v>
      </c>
      <c r="J866" s="6">
        <v>0</v>
      </c>
      <c r="K866" s="6"/>
    </row>
    <row r="867" spans="1:11" ht="15.6" x14ac:dyDescent="0.3">
      <c r="A867" s="6" t="s">
        <v>792</v>
      </c>
      <c r="B867" s="6" t="s">
        <v>3412</v>
      </c>
      <c r="C867" s="6" t="s">
        <v>40</v>
      </c>
      <c r="D867" s="6" t="s">
        <v>2974</v>
      </c>
      <c r="E867" s="6" t="s">
        <v>1507</v>
      </c>
      <c r="F867" s="6" t="s">
        <v>191</v>
      </c>
      <c r="G867" s="6" t="s">
        <v>1508</v>
      </c>
      <c r="H867" s="55">
        <v>1</v>
      </c>
      <c r="I867" s="6" t="s">
        <v>121</v>
      </c>
      <c r="J867" s="6">
        <v>0</v>
      </c>
      <c r="K867" s="6"/>
    </row>
    <row r="868" spans="1:11" ht="15.6" x14ac:dyDescent="0.3">
      <c r="A868" s="6" t="s">
        <v>792</v>
      </c>
      <c r="B868" s="6" t="s">
        <v>3412</v>
      </c>
      <c r="C868" s="6" t="s">
        <v>40</v>
      </c>
      <c r="D868" s="6" t="s">
        <v>2942</v>
      </c>
      <c r="E868" s="6" t="s">
        <v>1509</v>
      </c>
      <c r="F868" s="6" t="s">
        <v>1283</v>
      </c>
      <c r="G868" s="6" t="s">
        <v>1510</v>
      </c>
      <c r="H868" s="55">
        <v>1</v>
      </c>
      <c r="I868" s="6" t="s">
        <v>121</v>
      </c>
      <c r="J868" s="6">
        <v>0</v>
      </c>
      <c r="K868" s="6"/>
    </row>
    <row r="869" spans="1:11" ht="15.6" x14ac:dyDescent="0.3">
      <c r="A869" s="6" t="s">
        <v>792</v>
      </c>
      <c r="B869" s="6" t="s">
        <v>3412</v>
      </c>
      <c r="C869" s="6" t="s">
        <v>40</v>
      </c>
      <c r="D869" s="6" t="s">
        <v>2852</v>
      </c>
      <c r="E869" s="6" t="s">
        <v>1469</v>
      </c>
      <c r="F869" s="6" t="s">
        <v>1470</v>
      </c>
      <c r="G869" s="6" t="s">
        <v>301</v>
      </c>
      <c r="H869" s="55">
        <v>1</v>
      </c>
      <c r="I869" s="6" t="s">
        <v>121</v>
      </c>
      <c r="J869" s="6">
        <v>0</v>
      </c>
      <c r="K869" s="6"/>
    </row>
    <row r="870" spans="1:11" ht="15.6" x14ac:dyDescent="0.3">
      <c r="A870" s="6" t="s">
        <v>792</v>
      </c>
      <c r="B870" s="6" t="s">
        <v>3412</v>
      </c>
      <c r="C870" s="6" t="s">
        <v>40</v>
      </c>
      <c r="D870" s="6" t="s">
        <v>2852</v>
      </c>
      <c r="E870" s="6" t="s">
        <v>1505</v>
      </c>
      <c r="F870" s="6" t="s">
        <v>1506</v>
      </c>
      <c r="G870" s="6" t="s">
        <v>191</v>
      </c>
      <c r="H870" s="55">
        <v>1</v>
      </c>
      <c r="I870" s="6" t="s">
        <v>121</v>
      </c>
      <c r="J870" s="6">
        <v>0</v>
      </c>
      <c r="K870" s="6"/>
    </row>
    <row r="871" spans="1:11" ht="15.6" x14ac:dyDescent="0.3">
      <c r="A871" s="6" t="s">
        <v>792</v>
      </c>
      <c r="B871" s="6" t="s">
        <v>3412</v>
      </c>
      <c r="C871" s="6" t="s">
        <v>40</v>
      </c>
      <c r="D871" s="6" t="s">
        <v>2907</v>
      </c>
      <c r="E871" s="6" t="s">
        <v>1488</v>
      </c>
      <c r="F871" s="6" t="s">
        <v>1489</v>
      </c>
      <c r="G871" s="6" t="s">
        <v>1490</v>
      </c>
      <c r="H871" s="55">
        <v>1</v>
      </c>
      <c r="I871" s="6" t="s">
        <v>121</v>
      </c>
      <c r="J871" s="6">
        <v>0</v>
      </c>
      <c r="K871" s="6"/>
    </row>
    <row r="872" spans="1:11" ht="15.6" x14ac:dyDescent="0.3">
      <c r="A872" s="6" t="s">
        <v>792</v>
      </c>
      <c r="B872" s="6" t="s">
        <v>3412</v>
      </c>
      <c r="C872" s="6" t="s">
        <v>40</v>
      </c>
      <c r="D872" s="6" t="s">
        <v>2875</v>
      </c>
      <c r="E872" s="6" t="s">
        <v>1511</v>
      </c>
      <c r="F872" s="6" t="s">
        <v>1512</v>
      </c>
      <c r="G872" s="6" t="s">
        <v>711</v>
      </c>
      <c r="H872" s="55">
        <v>1</v>
      </c>
      <c r="I872" s="6" t="s">
        <v>121</v>
      </c>
      <c r="J872" s="6">
        <v>0</v>
      </c>
      <c r="K872" s="6"/>
    </row>
    <row r="873" spans="1:11" ht="15.6" x14ac:dyDescent="0.3">
      <c r="A873" s="6" t="s">
        <v>792</v>
      </c>
      <c r="B873" s="6" t="s">
        <v>3412</v>
      </c>
      <c r="C873" s="6" t="s">
        <v>40</v>
      </c>
      <c r="D873" s="6" t="s">
        <v>2852</v>
      </c>
      <c r="E873" s="6" t="s">
        <v>1499</v>
      </c>
      <c r="F873" s="6" t="s">
        <v>1500</v>
      </c>
      <c r="G873" s="6" t="s">
        <v>135</v>
      </c>
      <c r="H873" s="55">
        <v>1</v>
      </c>
      <c r="I873" s="6" t="s">
        <v>121</v>
      </c>
      <c r="J873" s="6">
        <v>0</v>
      </c>
      <c r="K873" s="6"/>
    </row>
    <row r="874" spans="1:11" ht="15.6" x14ac:dyDescent="0.3">
      <c r="A874" s="6" t="s">
        <v>792</v>
      </c>
      <c r="B874" s="6" t="s">
        <v>3412</v>
      </c>
      <c r="C874" s="6" t="s">
        <v>40</v>
      </c>
      <c r="D874" s="6" t="s">
        <v>2836</v>
      </c>
      <c r="E874" s="6" t="s">
        <v>1474</v>
      </c>
      <c r="F874" s="6" t="s">
        <v>885</v>
      </c>
      <c r="G874" s="6" t="s">
        <v>1042</v>
      </c>
      <c r="H874" s="55">
        <v>1</v>
      </c>
      <c r="I874" s="6" t="s">
        <v>121</v>
      </c>
      <c r="J874" s="6">
        <v>0</v>
      </c>
      <c r="K874" s="6"/>
    </row>
    <row r="875" spans="1:11" ht="15.6" x14ac:dyDescent="0.3">
      <c r="A875" s="6" t="s">
        <v>792</v>
      </c>
      <c r="B875" s="6" t="s">
        <v>3412</v>
      </c>
      <c r="C875" s="6" t="s">
        <v>40</v>
      </c>
      <c r="D875" s="6" t="s">
        <v>2836</v>
      </c>
      <c r="E875" s="6" t="s">
        <v>1475</v>
      </c>
      <c r="F875" s="6" t="s">
        <v>1476</v>
      </c>
      <c r="G875" s="6" t="s">
        <v>1477</v>
      </c>
      <c r="H875" s="55">
        <v>1</v>
      </c>
      <c r="I875" s="6" t="s">
        <v>121</v>
      </c>
      <c r="J875" s="6">
        <v>0</v>
      </c>
      <c r="K875" s="6"/>
    </row>
    <row r="876" spans="1:11" ht="15.6" x14ac:dyDescent="0.3">
      <c r="A876" s="6" t="s">
        <v>792</v>
      </c>
      <c r="B876" s="6" t="s">
        <v>3412</v>
      </c>
      <c r="C876" s="6" t="s">
        <v>40</v>
      </c>
      <c r="D876" s="6" t="s">
        <v>2875</v>
      </c>
      <c r="E876" s="6" t="s">
        <v>1491</v>
      </c>
      <c r="F876" s="6" t="s">
        <v>953</v>
      </c>
      <c r="G876" s="6" t="s">
        <v>611</v>
      </c>
      <c r="H876" s="55">
        <v>1</v>
      </c>
      <c r="I876" s="6" t="s">
        <v>121</v>
      </c>
      <c r="J876" s="6">
        <v>0</v>
      </c>
      <c r="K876" s="6"/>
    </row>
    <row r="877" spans="1:11" ht="15.6" x14ac:dyDescent="0.3">
      <c r="A877" s="6" t="s">
        <v>792</v>
      </c>
      <c r="B877" s="6" t="s">
        <v>3412</v>
      </c>
      <c r="C877" s="6" t="s">
        <v>40</v>
      </c>
      <c r="D877" s="6" t="s">
        <v>2852</v>
      </c>
      <c r="E877" s="6" t="s">
        <v>1464</v>
      </c>
      <c r="F877" s="6" t="s">
        <v>1465</v>
      </c>
      <c r="G877" s="6" t="s">
        <v>1466</v>
      </c>
      <c r="H877" s="55">
        <v>1</v>
      </c>
      <c r="I877" s="6" t="s">
        <v>121</v>
      </c>
      <c r="J877" s="6">
        <v>0</v>
      </c>
      <c r="K877" s="6"/>
    </row>
    <row r="878" spans="1:11" ht="15.6" x14ac:dyDescent="0.3">
      <c r="A878" s="6" t="s">
        <v>792</v>
      </c>
      <c r="B878" s="6" t="s">
        <v>3412</v>
      </c>
      <c r="C878" s="6" t="s">
        <v>40</v>
      </c>
      <c r="D878" s="6" t="s">
        <v>2876</v>
      </c>
      <c r="E878" s="6" t="s">
        <v>1472</v>
      </c>
      <c r="F878" s="6" t="s">
        <v>800</v>
      </c>
      <c r="G878" s="6" t="s">
        <v>1473</v>
      </c>
      <c r="H878" s="55">
        <v>1</v>
      </c>
      <c r="I878" s="6" t="s">
        <v>121</v>
      </c>
      <c r="J878" s="6">
        <v>0</v>
      </c>
      <c r="K878" s="6"/>
    </row>
    <row r="879" spans="1:11" ht="15.6" x14ac:dyDescent="0.3">
      <c r="A879" s="6" t="s">
        <v>792</v>
      </c>
      <c r="B879" s="6" t="s">
        <v>3412</v>
      </c>
      <c r="C879" s="6" t="s">
        <v>40</v>
      </c>
      <c r="D879" s="6" t="s">
        <v>2942</v>
      </c>
      <c r="E879" s="6" t="s">
        <v>1513</v>
      </c>
      <c r="F879" s="6" t="s">
        <v>1514</v>
      </c>
      <c r="G879" s="6" t="s">
        <v>1515</v>
      </c>
      <c r="H879" s="55">
        <v>1</v>
      </c>
      <c r="I879" s="6" t="s">
        <v>121</v>
      </c>
      <c r="J879" s="6">
        <v>0</v>
      </c>
      <c r="K879" s="6"/>
    </row>
    <row r="880" spans="1:11" ht="15.6" x14ac:dyDescent="0.3">
      <c r="A880" s="6" t="s">
        <v>792</v>
      </c>
      <c r="B880" s="6" t="s">
        <v>3412</v>
      </c>
      <c r="C880" s="6" t="s">
        <v>40</v>
      </c>
      <c r="D880" s="6" t="s">
        <v>2836</v>
      </c>
      <c r="E880" s="6" t="s">
        <v>1519</v>
      </c>
      <c r="F880" s="6" t="s">
        <v>1304</v>
      </c>
      <c r="G880" s="6" t="s">
        <v>1520</v>
      </c>
      <c r="H880" s="55">
        <v>1</v>
      </c>
      <c r="I880" s="6" t="s">
        <v>121</v>
      </c>
      <c r="J880" s="6">
        <v>0</v>
      </c>
      <c r="K880" s="6"/>
    </row>
    <row r="881" spans="1:11" ht="15.6" x14ac:dyDescent="0.3">
      <c r="A881" s="6" t="s">
        <v>792</v>
      </c>
      <c r="B881" s="6" t="s">
        <v>3412</v>
      </c>
      <c r="C881" s="6" t="s">
        <v>40</v>
      </c>
      <c r="D881" s="6" t="s">
        <v>2837</v>
      </c>
      <c r="E881" s="6" t="s">
        <v>1496</v>
      </c>
      <c r="F881" s="6" t="s">
        <v>1497</v>
      </c>
      <c r="G881" s="6" t="s">
        <v>1498</v>
      </c>
      <c r="H881" s="55">
        <v>1</v>
      </c>
      <c r="I881" s="6" t="s">
        <v>121</v>
      </c>
      <c r="J881" s="6">
        <v>0</v>
      </c>
      <c r="K881" s="6"/>
    </row>
    <row r="882" spans="1:11" s="8" customFormat="1" ht="15.6" x14ac:dyDescent="0.3">
      <c r="A882" s="8" t="s">
        <v>2562</v>
      </c>
      <c r="B882" s="61"/>
      <c r="H882" s="29">
        <f>SUM(H852:H881)</f>
        <v>30</v>
      </c>
      <c r="J882" s="29">
        <f>SUM(J852:J881)</f>
        <v>0</v>
      </c>
      <c r="K882" s="62">
        <f>(J882/H882)</f>
        <v>0</v>
      </c>
    </row>
    <row r="883" spans="1:11" ht="15.6" x14ac:dyDescent="0.3">
      <c r="A883" s="6"/>
      <c r="B883" s="6"/>
      <c r="C883" s="6"/>
      <c r="D883" s="6"/>
      <c r="E883" s="6"/>
      <c r="F883" s="6"/>
      <c r="G883" s="6"/>
      <c r="H883" s="55"/>
      <c r="I883" s="6"/>
      <c r="J883" s="6"/>
      <c r="K883" s="6"/>
    </row>
    <row r="884" spans="1:11" ht="15.6" x14ac:dyDescent="0.3">
      <c r="A884" s="6" t="s">
        <v>792</v>
      </c>
      <c r="B884" s="6" t="s">
        <v>3412</v>
      </c>
      <c r="C884" s="6" t="s">
        <v>42</v>
      </c>
      <c r="D884" s="6" t="s">
        <v>2856</v>
      </c>
      <c r="E884" s="6" t="s">
        <v>1548</v>
      </c>
      <c r="F884" s="6" t="s">
        <v>1549</v>
      </c>
      <c r="G884" s="6" t="s">
        <v>551</v>
      </c>
      <c r="H884" s="55">
        <v>1</v>
      </c>
      <c r="I884" s="6" t="s">
        <v>121</v>
      </c>
      <c r="J884" s="6">
        <v>0</v>
      </c>
      <c r="K884" s="6"/>
    </row>
    <row r="885" spans="1:11" ht="15.6" x14ac:dyDescent="0.3">
      <c r="A885" s="6" t="s">
        <v>792</v>
      </c>
      <c r="B885" s="6" t="s">
        <v>3412</v>
      </c>
      <c r="C885" s="6" t="s">
        <v>42</v>
      </c>
      <c r="D885" s="6" t="s">
        <v>3019</v>
      </c>
      <c r="E885" s="6" t="s">
        <v>3422</v>
      </c>
      <c r="F885" s="6" t="s">
        <v>1546</v>
      </c>
      <c r="G885" s="6" t="s">
        <v>1547</v>
      </c>
      <c r="H885" s="55">
        <v>1</v>
      </c>
      <c r="I885" s="6" t="s">
        <v>121</v>
      </c>
      <c r="J885" s="6">
        <v>0</v>
      </c>
      <c r="K885" s="6"/>
    </row>
    <row r="886" spans="1:11" ht="15.6" x14ac:dyDescent="0.3">
      <c r="A886" s="6" t="s">
        <v>792</v>
      </c>
      <c r="B886" s="6" t="s">
        <v>3412</v>
      </c>
      <c r="C886" s="6" t="s">
        <v>42</v>
      </c>
      <c r="D886" s="6" t="s">
        <v>3019</v>
      </c>
      <c r="E886" s="6" t="s">
        <v>3423</v>
      </c>
      <c r="F886" s="6" t="s">
        <v>1524</v>
      </c>
      <c r="G886" s="6" t="s">
        <v>933</v>
      </c>
      <c r="H886" s="55">
        <v>1</v>
      </c>
      <c r="I886" s="6" t="s">
        <v>121</v>
      </c>
      <c r="J886" s="6">
        <v>0</v>
      </c>
      <c r="K886" s="6"/>
    </row>
    <row r="887" spans="1:11" ht="15.6" x14ac:dyDescent="0.3">
      <c r="A887" s="6" t="s">
        <v>792</v>
      </c>
      <c r="B887" s="6" t="s">
        <v>3412</v>
      </c>
      <c r="C887" s="6" t="s">
        <v>42</v>
      </c>
      <c r="D887" s="6" t="s">
        <v>3019</v>
      </c>
      <c r="E887" s="6" t="s">
        <v>3424</v>
      </c>
      <c r="F887" s="6" t="s">
        <v>1530</v>
      </c>
      <c r="G887" s="6" t="s">
        <v>123</v>
      </c>
      <c r="H887" s="55">
        <v>1</v>
      </c>
      <c r="I887" s="6" t="s">
        <v>121</v>
      </c>
      <c r="J887" s="6">
        <v>0</v>
      </c>
      <c r="K887" s="6"/>
    </row>
    <row r="888" spans="1:11" ht="15.6" x14ac:dyDescent="0.3">
      <c r="A888" s="6" t="s">
        <v>792</v>
      </c>
      <c r="B888" s="6" t="s">
        <v>3412</v>
      </c>
      <c r="C888" s="6" t="s">
        <v>42</v>
      </c>
      <c r="D888" s="6" t="s">
        <v>3019</v>
      </c>
      <c r="E888" s="6" t="s">
        <v>3425</v>
      </c>
      <c r="F888" s="6" t="s">
        <v>545</v>
      </c>
      <c r="G888" s="6" t="s">
        <v>1240</v>
      </c>
      <c r="H888" s="55">
        <v>1</v>
      </c>
      <c r="I888" s="6" t="s">
        <v>121</v>
      </c>
      <c r="J888" s="6">
        <v>0</v>
      </c>
      <c r="K888" s="6"/>
    </row>
    <row r="889" spans="1:11" ht="15.6" x14ac:dyDescent="0.3">
      <c r="A889" s="6" t="s">
        <v>792</v>
      </c>
      <c r="B889" s="6" t="s">
        <v>3412</v>
      </c>
      <c r="C889" s="6" t="s">
        <v>42</v>
      </c>
      <c r="D889" s="6" t="s">
        <v>3019</v>
      </c>
      <c r="E889" s="6" t="s">
        <v>3426</v>
      </c>
      <c r="F889" s="6" t="s">
        <v>1527</v>
      </c>
      <c r="G889" s="6" t="s">
        <v>1528</v>
      </c>
      <c r="H889" s="55">
        <v>1</v>
      </c>
      <c r="I889" s="6" t="s">
        <v>121</v>
      </c>
      <c r="J889" s="6">
        <v>0</v>
      </c>
      <c r="K889" s="6"/>
    </row>
    <row r="890" spans="1:11" ht="15.6" x14ac:dyDescent="0.3">
      <c r="A890" s="6" t="s">
        <v>792</v>
      </c>
      <c r="B890" s="6" t="s">
        <v>3412</v>
      </c>
      <c r="C890" s="6" t="s">
        <v>42</v>
      </c>
      <c r="D890" s="6" t="s">
        <v>3019</v>
      </c>
      <c r="E890" s="6" t="s">
        <v>3427</v>
      </c>
      <c r="F890" s="6" t="s">
        <v>1542</v>
      </c>
      <c r="G890" s="6" t="s">
        <v>1543</v>
      </c>
      <c r="H890" s="55">
        <v>1</v>
      </c>
      <c r="I890" s="6" t="s">
        <v>121</v>
      </c>
      <c r="J890" s="6">
        <v>0</v>
      </c>
      <c r="K890" s="6"/>
    </row>
    <row r="891" spans="1:11" ht="15.6" x14ac:dyDescent="0.3">
      <c r="A891" s="6" t="s">
        <v>792</v>
      </c>
      <c r="B891" s="6" t="s">
        <v>3412</v>
      </c>
      <c r="C891" s="6" t="s">
        <v>42</v>
      </c>
      <c r="D891" s="6" t="s">
        <v>3093</v>
      </c>
      <c r="E891" s="6" t="s">
        <v>3428</v>
      </c>
      <c r="F891" s="6" t="s">
        <v>1536</v>
      </c>
      <c r="G891" s="6" t="s">
        <v>529</v>
      </c>
      <c r="H891" s="55">
        <v>1</v>
      </c>
      <c r="I891" s="6" t="s">
        <v>121</v>
      </c>
      <c r="J891" s="6">
        <v>0</v>
      </c>
      <c r="K891" s="6"/>
    </row>
    <row r="892" spans="1:11" ht="15.6" x14ac:dyDescent="0.3">
      <c r="A892" s="6" t="s">
        <v>792</v>
      </c>
      <c r="B892" s="6" t="s">
        <v>3412</v>
      </c>
      <c r="C892" s="6" t="s">
        <v>42</v>
      </c>
      <c r="D892" s="6" t="s">
        <v>3093</v>
      </c>
      <c r="E892" s="6" t="s">
        <v>3429</v>
      </c>
      <c r="F892" s="6" t="s">
        <v>885</v>
      </c>
      <c r="G892" s="6" t="s">
        <v>791</v>
      </c>
      <c r="H892" s="55">
        <v>1</v>
      </c>
      <c r="I892" s="6" t="s">
        <v>121</v>
      </c>
      <c r="J892" s="6">
        <v>0</v>
      </c>
      <c r="K892" s="6"/>
    </row>
    <row r="893" spans="1:11" ht="15.6" x14ac:dyDescent="0.3">
      <c r="A893" s="6" t="s">
        <v>792</v>
      </c>
      <c r="B893" s="6" t="s">
        <v>3412</v>
      </c>
      <c r="C893" s="6" t="s">
        <v>42</v>
      </c>
      <c r="D893" s="6" t="s">
        <v>3093</v>
      </c>
      <c r="E893" s="6" t="s">
        <v>3430</v>
      </c>
      <c r="F893" s="6" t="s">
        <v>1535</v>
      </c>
      <c r="G893" s="6" t="s">
        <v>228</v>
      </c>
      <c r="H893" s="55">
        <v>1</v>
      </c>
      <c r="I893" s="6" t="s">
        <v>121</v>
      </c>
      <c r="J893" s="6">
        <v>0</v>
      </c>
      <c r="K893" s="6"/>
    </row>
    <row r="894" spans="1:11" ht="15.6" x14ac:dyDescent="0.3">
      <c r="A894" s="6" t="s">
        <v>792</v>
      </c>
      <c r="B894" s="6" t="s">
        <v>3412</v>
      </c>
      <c r="C894" s="6" t="s">
        <v>42</v>
      </c>
      <c r="D894" s="6" t="s">
        <v>3093</v>
      </c>
      <c r="E894" s="6" t="s">
        <v>3431</v>
      </c>
      <c r="F894" s="6" t="s">
        <v>1533</v>
      </c>
      <c r="G894" s="6" t="s">
        <v>1534</v>
      </c>
      <c r="H894" s="55">
        <v>1</v>
      </c>
      <c r="I894" s="6" t="s">
        <v>121</v>
      </c>
      <c r="J894" s="6">
        <v>0</v>
      </c>
      <c r="K894" s="6"/>
    </row>
    <row r="895" spans="1:11" ht="15.6" x14ac:dyDescent="0.3">
      <c r="A895" s="6" t="s">
        <v>792</v>
      </c>
      <c r="B895" s="6" t="s">
        <v>3412</v>
      </c>
      <c r="C895" s="6" t="s">
        <v>42</v>
      </c>
      <c r="D895" s="6" t="s">
        <v>2907</v>
      </c>
      <c r="E895" s="6" t="s">
        <v>1531</v>
      </c>
      <c r="F895" s="6" t="s">
        <v>1532</v>
      </c>
      <c r="G895" s="6" t="s">
        <v>894</v>
      </c>
      <c r="H895" s="55">
        <v>1</v>
      </c>
      <c r="I895" s="6" t="s">
        <v>121</v>
      </c>
      <c r="J895" s="6">
        <v>0</v>
      </c>
      <c r="K895" s="6"/>
    </row>
    <row r="896" spans="1:11" ht="15.6" x14ac:dyDescent="0.3">
      <c r="A896" s="6" t="s">
        <v>792</v>
      </c>
      <c r="B896" s="6" t="s">
        <v>3412</v>
      </c>
      <c r="C896" s="6" t="s">
        <v>42</v>
      </c>
      <c r="D896" s="6" t="s">
        <v>2907</v>
      </c>
      <c r="E896" s="6" t="s">
        <v>1538</v>
      </c>
      <c r="F896" s="6" t="s">
        <v>1539</v>
      </c>
      <c r="G896" s="6" t="s">
        <v>191</v>
      </c>
      <c r="H896" s="55">
        <v>1</v>
      </c>
      <c r="I896" s="6" t="s">
        <v>121</v>
      </c>
      <c r="J896" s="6">
        <v>0</v>
      </c>
      <c r="K896" s="6"/>
    </row>
    <row r="897" spans="1:11" ht="15.6" x14ac:dyDescent="0.3">
      <c r="A897" s="6" t="s">
        <v>792</v>
      </c>
      <c r="B897" s="6" t="s">
        <v>3412</v>
      </c>
      <c r="C897" s="6" t="s">
        <v>42</v>
      </c>
      <c r="D897" s="6" t="s">
        <v>2851</v>
      </c>
      <c r="E897" s="6" t="s">
        <v>1540</v>
      </c>
      <c r="F897" s="6" t="s">
        <v>1541</v>
      </c>
      <c r="G897" s="6" t="s">
        <v>915</v>
      </c>
      <c r="H897" s="55">
        <v>1</v>
      </c>
      <c r="I897" s="6" t="s">
        <v>121</v>
      </c>
      <c r="J897" s="6">
        <v>0</v>
      </c>
      <c r="K897" s="6"/>
    </row>
    <row r="898" spans="1:11" ht="15.6" x14ac:dyDescent="0.3">
      <c r="A898" s="6" t="s">
        <v>792</v>
      </c>
      <c r="B898" s="6" t="s">
        <v>3412</v>
      </c>
      <c r="C898" s="6" t="s">
        <v>42</v>
      </c>
      <c r="D898" s="6" t="s">
        <v>2851</v>
      </c>
      <c r="E898" s="6" t="s">
        <v>1529</v>
      </c>
      <c r="F898" s="6" t="s">
        <v>1433</v>
      </c>
      <c r="G898" s="6" t="s">
        <v>334</v>
      </c>
      <c r="H898" s="55">
        <v>1</v>
      </c>
      <c r="I898" s="6" t="s">
        <v>121</v>
      </c>
      <c r="J898" s="6">
        <v>0</v>
      </c>
      <c r="K898" s="6"/>
    </row>
    <row r="899" spans="1:11" ht="15.6" x14ac:dyDescent="0.3">
      <c r="A899" s="6" t="s">
        <v>792</v>
      </c>
      <c r="B899" s="6" t="s">
        <v>3412</v>
      </c>
      <c r="C899" s="6" t="s">
        <v>42</v>
      </c>
      <c r="D899" s="6" t="s">
        <v>2851</v>
      </c>
      <c r="E899" s="6" t="s">
        <v>1544</v>
      </c>
      <c r="F899" s="6" t="s">
        <v>1545</v>
      </c>
      <c r="G899" s="6" t="s">
        <v>184</v>
      </c>
      <c r="H899" s="55">
        <v>1</v>
      </c>
      <c r="I899" s="6" t="s">
        <v>121</v>
      </c>
      <c r="J899" s="6">
        <v>0</v>
      </c>
      <c r="K899" s="6"/>
    </row>
    <row r="900" spans="1:11" ht="15.6" x14ac:dyDescent="0.3">
      <c r="A900" s="6" t="s">
        <v>792</v>
      </c>
      <c r="B900" s="6" t="s">
        <v>3412</v>
      </c>
      <c r="C900" s="6" t="s">
        <v>42</v>
      </c>
      <c r="D900" s="6" t="s">
        <v>2907</v>
      </c>
      <c r="E900" s="6" t="s">
        <v>1521</v>
      </c>
      <c r="F900" s="6" t="s">
        <v>1522</v>
      </c>
      <c r="G900" s="6" t="s">
        <v>1523</v>
      </c>
      <c r="H900" s="55">
        <v>1</v>
      </c>
      <c r="I900" s="6" t="s">
        <v>121</v>
      </c>
      <c r="J900" s="6">
        <v>0</v>
      </c>
      <c r="K900" s="6"/>
    </row>
    <row r="901" spans="1:11" ht="15.6" x14ac:dyDescent="0.3">
      <c r="A901" s="6" t="s">
        <v>792</v>
      </c>
      <c r="B901" s="6" t="s">
        <v>3412</v>
      </c>
      <c r="C901" s="6" t="s">
        <v>42</v>
      </c>
      <c r="D901" s="6" t="s">
        <v>2907</v>
      </c>
      <c r="E901" s="6" t="s">
        <v>1525</v>
      </c>
      <c r="F901" s="6" t="s">
        <v>426</v>
      </c>
      <c r="G901" s="6" t="s">
        <v>1526</v>
      </c>
      <c r="H901" s="55">
        <v>1</v>
      </c>
      <c r="I901" s="6" t="s">
        <v>121</v>
      </c>
      <c r="J901" s="6">
        <v>0</v>
      </c>
      <c r="K901" s="6"/>
    </row>
    <row r="902" spans="1:11" ht="15.6" x14ac:dyDescent="0.3">
      <c r="A902" s="6" t="s">
        <v>792</v>
      </c>
      <c r="B902" s="6" t="s">
        <v>3412</v>
      </c>
      <c r="C902" s="6" t="s">
        <v>42</v>
      </c>
      <c r="D902" s="6" t="s">
        <v>2856</v>
      </c>
      <c r="E902" s="6" t="s">
        <v>1550</v>
      </c>
      <c r="F902" s="6" t="s">
        <v>1551</v>
      </c>
      <c r="G902" s="6" t="s">
        <v>383</v>
      </c>
      <c r="H902" s="55">
        <v>1</v>
      </c>
      <c r="I902" s="6" t="s">
        <v>121</v>
      </c>
      <c r="J902" s="6">
        <v>0</v>
      </c>
      <c r="K902" s="6"/>
    </row>
    <row r="903" spans="1:11" ht="15.6" x14ac:dyDescent="0.3">
      <c r="A903" s="6" t="s">
        <v>792</v>
      </c>
      <c r="B903" s="6" t="s">
        <v>3412</v>
      </c>
      <c r="C903" s="6" t="s">
        <v>42</v>
      </c>
      <c r="D903" s="6" t="s">
        <v>2856</v>
      </c>
      <c r="E903" s="6" t="s">
        <v>1552</v>
      </c>
      <c r="F903" s="6" t="s">
        <v>1553</v>
      </c>
      <c r="G903" s="6" t="s">
        <v>1554</v>
      </c>
      <c r="H903" s="55">
        <v>1</v>
      </c>
      <c r="I903" s="6" t="s">
        <v>121</v>
      </c>
      <c r="J903" s="6">
        <v>0</v>
      </c>
      <c r="K903" s="6"/>
    </row>
    <row r="904" spans="1:11" ht="15.6" x14ac:dyDescent="0.3">
      <c r="A904" s="6" t="s">
        <v>792</v>
      </c>
      <c r="B904" s="6" t="s">
        <v>3412</v>
      </c>
      <c r="C904" s="6" t="s">
        <v>42</v>
      </c>
      <c r="D904" s="6" t="s">
        <v>2856</v>
      </c>
      <c r="E904" s="6" t="s">
        <v>1555</v>
      </c>
      <c r="F904" s="6" t="s">
        <v>1556</v>
      </c>
      <c r="G904" s="6" t="s">
        <v>325</v>
      </c>
      <c r="H904" s="55">
        <v>1</v>
      </c>
      <c r="I904" s="6" t="s">
        <v>121</v>
      </c>
      <c r="J904" s="6">
        <v>0</v>
      </c>
      <c r="K904" s="6"/>
    </row>
    <row r="905" spans="1:11" s="8" customFormat="1" ht="15.6" x14ac:dyDescent="0.3">
      <c r="A905" s="8" t="s">
        <v>2562</v>
      </c>
      <c r="B905" s="61"/>
      <c r="H905" s="29">
        <f>SUM(H884:H904)</f>
        <v>21</v>
      </c>
      <c r="J905" s="29">
        <f>SUM(J884:J904)</f>
        <v>0</v>
      </c>
      <c r="K905" s="62">
        <f>(J905/H905)</f>
        <v>0</v>
      </c>
    </row>
    <row r="906" spans="1:11" ht="15.6" x14ac:dyDescent="0.3">
      <c r="A906" s="6"/>
      <c r="B906" s="6"/>
      <c r="C906" s="6"/>
      <c r="D906" s="6"/>
      <c r="E906" s="6"/>
      <c r="F906" s="6"/>
      <c r="G906" s="6"/>
      <c r="H906" s="55"/>
      <c r="I906" s="6"/>
      <c r="J906" s="6"/>
      <c r="K906" s="6"/>
    </row>
    <row r="907" spans="1:11" ht="15.6" x14ac:dyDescent="0.3">
      <c r="A907" s="6" t="s">
        <v>792</v>
      </c>
      <c r="B907" s="6" t="s">
        <v>3412</v>
      </c>
      <c r="C907" s="6" t="s">
        <v>41</v>
      </c>
      <c r="D907" s="6" t="s">
        <v>3393</v>
      </c>
      <c r="E907" s="6" t="s">
        <v>1573</v>
      </c>
      <c r="F907" s="6" t="s">
        <v>1574</v>
      </c>
      <c r="G907" s="6" t="s">
        <v>365</v>
      </c>
      <c r="H907" s="55">
        <v>1</v>
      </c>
      <c r="I907" s="6" t="s">
        <v>121</v>
      </c>
      <c r="J907" s="6">
        <v>0</v>
      </c>
      <c r="K907" s="6"/>
    </row>
    <row r="908" spans="1:11" ht="15.6" x14ac:dyDescent="0.3">
      <c r="A908" s="6" t="s">
        <v>792</v>
      </c>
      <c r="B908" s="6" t="s">
        <v>3412</v>
      </c>
      <c r="C908" s="6" t="s">
        <v>41</v>
      </c>
      <c r="D908" s="6" t="s">
        <v>2951</v>
      </c>
      <c r="E908" s="6" t="s">
        <v>1575</v>
      </c>
      <c r="F908" s="6" t="s">
        <v>1576</v>
      </c>
      <c r="G908" s="6" t="s">
        <v>1577</v>
      </c>
      <c r="H908" s="55">
        <v>1</v>
      </c>
      <c r="I908" s="6" t="s">
        <v>121</v>
      </c>
      <c r="J908" s="6">
        <v>0</v>
      </c>
      <c r="K908" s="6"/>
    </row>
    <row r="909" spans="1:11" ht="15.6" x14ac:dyDescent="0.3">
      <c r="A909" s="6" t="s">
        <v>792</v>
      </c>
      <c r="B909" s="6" t="s">
        <v>3412</v>
      </c>
      <c r="C909" s="6" t="s">
        <v>41</v>
      </c>
      <c r="D909" s="6" t="s">
        <v>2856</v>
      </c>
      <c r="E909" s="6" t="s">
        <v>1569</v>
      </c>
      <c r="F909" s="6" t="s">
        <v>1570</v>
      </c>
      <c r="G909" s="6" t="s">
        <v>1571</v>
      </c>
      <c r="H909" s="55">
        <v>1</v>
      </c>
      <c r="I909" s="6" t="s">
        <v>121</v>
      </c>
      <c r="J909" s="6">
        <v>0</v>
      </c>
      <c r="K909" s="6"/>
    </row>
    <row r="910" spans="1:11" ht="15.6" x14ac:dyDescent="0.3">
      <c r="A910" s="6" t="s">
        <v>792</v>
      </c>
      <c r="B910" s="6" t="s">
        <v>3412</v>
      </c>
      <c r="C910" s="6" t="s">
        <v>41</v>
      </c>
      <c r="D910" s="6" t="s">
        <v>2861</v>
      </c>
      <c r="E910" s="6" t="s">
        <v>3432</v>
      </c>
      <c r="F910" s="6" t="s">
        <v>532</v>
      </c>
      <c r="G910" s="6" t="s">
        <v>1557</v>
      </c>
      <c r="H910" s="55">
        <v>1</v>
      </c>
      <c r="I910" s="6" t="s">
        <v>121</v>
      </c>
      <c r="J910" s="6">
        <v>0</v>
      </c>
      <c r="K910" s="6"/>
    </row>
    <row r="911" spans="1:11" ht="15.6" x14ac:dyDescent="0.3">
      <c r="A911" s="6" t="s">
        <v>792</v>
      </c>
      <c r="B911" s="6" t="s">
        <v>3412</v>
      </c>
      <c r="C911" s="6" t="s">
        <v>41</v>
      </c>
      <c r="D911" s="6" t="s">
        <v>3140</v>
      </c>
      <c r="E911" s="6" t="s">
        <v>3433</v>
      </c>
      <c r="F911" s="6" t="s">
        <v>281</v>
      </c>
      <c r="G911" s="6" t="s">
        <v>340</v>
      </c>
      <c r="H911" s="55">
        <v>1</v>
      </c>
      <c r="I911" s="6" t="s">
        <v>121</v>
      </c>
      <c r="J911" s="6">
        <v>0</v>
      </c>
      <c r="K911" s="6"/>
    </row>
    <row r="912" spans="1:11" ht="15.6" x14ac:dyDescent="0.3">
      <c r="A912" s="6" t="s">
        <v>792</v>
      </c>
      <c r="B912" s="6" t="s">
        <v>3412</v>
      </c>
      <c r="C912" s="6" t="s">
        <v>41</v>
      </c>
      <c r="D912" s="6" t="s">
        <v>3140</v>
      </c>
      <c r="E912" s="6" t="s">
        <v>3434</v>
      </c>
      <c r="F912" s="6" t="s">
        <v>1572</v>
      </c>
      <c r="G912" s="6" t="s">
        <v>210</v>
      </c>
      <c r="H912" s="55">
        <v>1</v>
      </c>
      <c r="I912" s="6" t="s">
        <v>121</v>
      </c>
      <c r="J912" s="6">
        <v>0</v>
      </c>
      <c r="K912" s="6"/>
    </row>
    <row r="913" spans="1:11" ht="15.6" x14ac:dyDescent="0.3">
      <c r="A913" s="6" t="s">
        <v>792</v>
      </c>
      <c r="B913" s="6" t="s">
        <v>3412</v>
      </c>
      <c r="C913" s="6" t="s">
        <v>41</v>
      </c>
      <c r="D913" s="6" t="s">
        <v>3140</v>
      </c>
      <c r="E913" s="6" t="s">
        <v>3435</v>
      </c>
      <c r="F913" s="6" t="s">
        <v>1559</v>
      </c>
      <c r="G913" s="6" t="s">
        <v>954</v>
      </c>
      <c r="H913" s="55">
        <v>1</v>
      </c>
      <c r="I913" s="6" t="s">
        <v>121</v>
      </c>
      <c r="J913" s="6">
        <v>0</v>
      </c>
      <c r="K913" s="6"/>
    </row>
    <row r="914" spans="1:11" ht="15.6" x14ac:dyDescent="0.3">
      <c r="A914" s="6" t="s">
        <v>792</v>
      </c>
      <c r="B914" s="6" t="s">
        <v>3412</v>
      </c>
      <c r="C914" s="6" t="s">
        <v>41</v>
      </c>
      <c r="D914" s="6" t="s">
        <v>3140</v>
      </c>
      <c r="E914" s="6" t="s">
        <v>3436</v>
      </c>
      <c r="F914" s="6" t="s">
        <v>1560</v>
      </c>
      <c r="G914" s="6" t="s">
        <v>1561</v>
      </c>
      <c r="H914" s="55">
        <v>1</v>
      </c>
      <c r="I914" s="6" t="s">
        <v>121</v>
      </c>
      <c r="J914" s="6">
        <v>0</v>
      </c>
      <c r="K914" s="6"/>
    </row>
    <row r="915" spans="1:11" ht="15.6" x14ac:dyDescent="0.3">
      <c r="A915" s="6" t="s">
        <v>792</v>
      </c>
      <c r="B915" s="6" t="s">
        <v>3412</v>
      </c>
      <c r="C915" s="6" t="s">
        <v>41</v>
      </c>
      <c r="D915" s="6" t="s">
        <v>3140</v>
      </c>
      <c r="E915" s="6" t="s">
        <v>3437</v>
      </c>
      <c r="F915" s="6" t="s">
        <v>281</v>
      </c>
      <c r="G915" s="6" t="s">
        <v>1558</v>
      </c>
      <c r="H915" s="55">
        <v>1</v>
      </c>
      <c r="I915" s="6" t="s">
        <v>121</v>
      </c>
      <c r="J915" s="6">
        <v>0</v>
      </c>
      <c r="K915" s="6"/>
    </row>
    <row r="916" spans="1:11" ht="15.6" x14ac:dyDescent="0.3">
      <c r="A916" s="6" t="s">
        <v>792</v>
      </c>
      <c r="B916" s="6" t="s">
        <v>3412</v>
      </c>
      <c r="C916" s="6" t="s">
        <v>41</v>
      </c>
      <c r="D916" s="6" t="s">
        <v>2917</v>
      </c>
      <c r="E916" s="6" t="s">
        <v>1563</v>
      </c>
      <c r="F916" s="6" t="s">
        <v>1564</v>
      </c>
      <c r="G916" s="6" t="s">
        <v>1565</v>
      </c>
      <c r="H916" s="55">
        <v>1</v>
      </c>
      <c r="I916" s="6" t="s">
        <v>121</v>
      </c>
      <c r="J916" s="6">
        <v>0</v>
      </c>
      <c r="K916" s="6"/>
    </row>
    <row r="917" spans="1:11" ht="15.6" x14ac:dyDescent="0.3">
      <c r="A917" s="6" t="s">
        <v>792</v>
      </c>
      <c r="B917" s="6" t="s">
        <v>3412</v>
      </c>
      <c r="C917" s="6" t="s">
        <v>41</v>
      </c>
      <c r="D917" s="6" t="s">
        <v>2836</v>
      </c>
      <c r="E917" s="6" t="s">
        <v>1566</v>
      </c>
      <c r="F917" s="6" t="s">
        <v>1567</v>
      </c>
      <c r="G917" s="6" t="s">
        <v>1568</v>
      </c>
      <c r="H917" s="55">
        <v>1</v>
      </c>
      <c r="I917" s="6" t="s">
        <v>121</v>
      </c>
      <c r="J917" s="6">
        <v>0</v>
      </c>
      <c r="K917" s="6"/>
    </row>
    <row r="918" spans="1:11" s="8" customFormat="1" ht="15.6" x14ac:dyDescent="0.3">
      <c r="A918" s="8" t="s">
        <v>2562</v>
      </c>
      <c r="B918" s="61"/>
      <c r="H918" s="29">
        <f>SUM(H907:H917)</f>
        <v>11</v>
      </c>
      <c r="J918" s="29">
        <f>SUM(J907:J917)</f>
        <v>0</v>
      </c>
      <c r="K918" s="62">
        <f>(J918/H918)</f>
        <v>0</v>
      </c>
    </row>
    <row r="919" spans="1:11" ht="15.6" x14ac:dyDescent="0.3">
      <c r="A919" s="6"/>
      <c r="B919" s="6"/>
      <c r="C919" s="6"/>
      <c r="D919" s="6"/>
      <c r="E919" s="6"/>
      <c r="F919" s="6"/>
      <c r="G919" s="6"/>
      <c r="H919" s="55"/>
      <c r="I919" s="6"/>
      <c r="J919" s="6"/>
      <c r="K919" s="6"/>
    </row>
    <row r="920" spans="1:11" ht="15.6" x14ac:dyDescent="0.3">
      <c r="A920" s="6" t="s">
        <v>792</v>
      </c>
      <c r="B920" s="6" t="s">
        <v>3412</v>
      </c>
      <c r="C920" s="6" t="s">
        <v>43</v>
      </c>
      <c r="D920" s="6" t="s">
        <v>2912</v>
      </c>
      <c r="E920" s="6" t="s">
        <v>1600</v>
      </c>
      <c r="F920" s="6" t="s">
        <v>819</v>
      </c>
      <c r="G920" s="6" t="s">
        <v>1601</v>
      </c>
      <c r="H920" s="55">
        <v>1</v>
      </c>
      <c r="I920" s="6" t="s">
        <v>121</v>
      </c>
      <c r="J920" s="6">
        <v>0</v>
      </c>
      <c r="K920" s="6"/>
    </row>
    <row r="921" spans="1:11" ht="15.6" x14ac:dyDescent="0.3">
      <c r="A921" s="6" t="s">
        <v>792</v>
      </c>
      <c r="B921" s="6" t="s">
        <v>3412</v>
      </c>
      <c r="C921" s="6" t="s">
        <v>43</v>
      </c>
      <c r="D921" s="6" t="s">
        <v>2912</v>
      </c>
      <c r="E921" s="6" t="s">
        <v>1590</v>
      </c>
      <c r="F921" s="6" t="s">
        <v>1591</v>
      </c>
      <c r="G921" s="6" t="s">
        <v>1592</v>
      </c>
      <c r="H921" s="55">
        <v>1</v>
      </c>
      <c r="I921" s="6" t="s">
        <v>121</v>
      </c>
      <c r="J921" s="6">
        <v>0</v>
      </c>
      <c r="K921" s="6"/>
    </row>
    <row r="922" spans="1:11" ht="15.6" x14ac:dyDescent="0.3">
      <c r="A922" s="6" t="s">
        <v>792</v>
      </c>
      <c r="B922" s="6" t="s">
        <v>3412</v>
      </c>
      <c r="C922" s="6" t="s">
        <v>43</v>
      </c>
      <c r="D922" s="6" t="s">
        <v>2912</v>
      </c>
      <c r="E922" s="6" t="s">
        <v>1583</v>
      </c>
      <c r="F922" s="6" t="s">
        <v>1439</v>
      </c>
      <c r="G922" s="6" t="s">
        <v>605</v>
      </c>
      <c r="H922" s="55">
        <v>1</v>
      </c>
      <c r="I922" s="6" t="s">
        <v>121</v>
      </c>
      <c r="J922" s="6">
        <v>0</v>
      </c>
      <c r="K922" s="6"/>
    </row>
    <row r="923" spans="1:11" ht="15.6" x14ac:dyDescent="0.3">
      <c r="A923" s="6" t="s">
        <v>792</v>
      </c>
      <c r="B923" s="6" t="s">
        <v>3412</v>
      </c>
      <c r="C923" s="6" t="s">
        <v>43</v>
      </c>
      <c r="D923" s="6" t="s">
        <v>2912</v>
      </c>
      <c r="E923" s="6" t="s">
        <v>1595</v>
      </c>
      <c r="F923" s="6" t="s">
        <v>1596</v>
      </c>
      <c r="G923" s="6" t="s">
        <v>1597</v>
      </c>
      <c r="H923" s="55">
        <v>1</v>
      </c>
      <c r="I923" s="6" t="s">
        <v>121</v>
      </c>
      <c r="J923" s="6">
        <v>0</v>
      </c>
      <c r="K923" s="6"/>
    </row>
    <row r="924" spans="1:11" ht="15.6" x14ac:dyDescent="0.3">
      <c r="A924" s="6" t="s">
        <v>792</v>
      </c>
      <c r="B924" s="6" t="s">
        <v>3412</v>
      </c>
      <c r="C924" s="6" t="s">
        <v>43</v>
      </c>
      <c r="D924" s="6" t="s">
        <v>2912</v>
      </c>
      <c r="E924" s="6" t="s">
        <v>1584</v>
      </c>
      <c r="F924" s="6" t="s">
        <v>1585</v>
      </c>
      <c r="G924" s="6" t="s">
        <v>1586</v>
      </c>
      <c r="H924" s="55">
        <v>1</v>
      </c>
      <c r="I924" s="6" t="s">
        <v>121</v>
      </c>
      <c r="J924" s="6">
        <v>0</v>
      </c>
      <c r="K924" s="6"/>
    </row>
    <row r="925" spans="1:11" ht="15.6" x14ac:dyDescent="0.3">
      <c r="A925" s="6" t="s">
        <v>792</v>
      </c>
      <c r="B925" s="6" t="s">
        <v>3412</v>
      </c>
      <c r="C925" s="6" t="s">
        <v>43</v>
      </c>
      <c r="D925" s="6" t="s">
        <v>2912</v>
      </c>
      <c r="E925" s="6" t="s">
        <v>1593</v>
      </c>
      <c r="F925" s="6" t="s">
        <v>539</v>
      </c>
      <c r="G925" s="6" t="s">
        <v>1594</v>
      </c>
      <c r="H925" s="55">
        <v>1</v>
      </c>
      <c r="I925" s="6" t="s">
        <v>121</v>
      </c>
      <c r="J925" s="6">
        <v>0</v>
      </c>
      <c r="K925" s="6"/>
    </row>
    <row r="926" spans="1:11" ht="15.6" x14ac:dyDescent="0.3">
      <c r="A926" s="6" t="s">
        <v>792</v>
      </c>
      <c r="B926" s="6" t="s">
        <v>3412</v>
      </c>
      <c r="C926" s="6" t="s">
        <v>43</v>
      </c>
      <c r="D926" s="6" t="s">
        <v>2912</v>
      </c>
      <c r="E926" s="6" t="s">
        <v>1587</v>
      </c>
      <c r="F926" s="6" t="s">
        <v>1588</v>
      </c>
      <c r="G926" s="6" t="s">
        <v>1589</v>
      </c>
      <c r="H926" s="55">
        <v>1</v>
      </c>
      <c r="I926" s="6" t="s">
        <v>121</v>
      </c>
      <c r="J926" s="6">
        <v>0</v>
      </c>
      <c r="K926" s="6"/>
    </row>
    <row r="927" spans="1:11" ht="15.6" x14ac:dyDescent="0.3">
      <c r="A927" s="6" t="s">
        <v>792</v>
      </c>
      <c r="B927" s="6" t="s">
        <v>3412</v>
      </c>
      <c r="C927" s="6" t="s">
        <v>43</v>
      </c>
      <c r="D927" s="6" t="s">
        <v>2836</v>
      </c>
      <c r="E927" s="6" t="s">
        <v>1581</v>
      </c>
      <c r="F927" s="6" t="s">
        <v>1582</v>
      </c>
      <c r="G927" s="6" t="s">
        <v>544</v>
      </c>
      <c r="H927" s="55">
        <v>1</v>
      </c>
      <c r="I927" s="6" t="s">
        <v>121</v>
      </c>
      <c r="J927" s="6">
        <v>0</v>
      </c>
      <c r="K927" s="6"/>
    </row>
    <row r="928" spans="1:11" ht="15.6" x14ac:dyDescent="0.3">
      <c r="A928" s="6" t="s">
        <v>792</v>
      </c>
      <c r="B928" s="6" t="s">
        <v>3412</v>
      </c>
      <c r="C928" s="6" t="s">
        <v>43</v>
      </c>
      <c r="D928" s="6" t="s">
        <v>2836</v>
      </c>
      <c r="E928" s="6" t="s">
        <v>1578</v>
      </c>
      <c r="F928" s="6" t="s">
        <v>1579</v>
      </c>
      <c r="G928" s="6" t="s">
        <v>1580</v>
      </c>
      <c r="H928" s="55">
        <v>1</v>
      </c>
      <c r="I928" s="6" t="s">
        <v>121</v>
      </c>
      <c r="J928" s="6">
        <v>0</v>
      </c>
      <c r="K928" s="6"/>
    </row>
    <row r="929" spans="1:11" ht="15.6" x14ac:dyDescent="0.3">
      <c r="A929" s="6" t="s">
        <v>792</v>
      </c>
      <c r="B929" s="6" t="s">
        <v>3412</v>
      </c>
      <c r="C929" s="6" t="s">
        <v>43</v>
      </c>
      <c r="D929" s="6" t="s">
        <v>2855</v>
      </c>
      <c r="E929" s="6" t="s">
        <v>1598</v>
      </c>
      <c r="F929" s="6" t="s">
        <v>1599</v>
      </c>
      <c r="G929" s="6" t="s">
        <v>135</v>
      </c>
      <c r="H929" s="55">
        <v>1</v>
      </c>
      <c r="I929" s="6" t="s">
        <v>121</v>
      </c>
      <c r="J929" s="6">
        <v>0</v>
      </c>
      <c r="K929" s="6"/>
    </row>
    <row r="930" spans="1:11" s="8" customFormat="1" ht="15.6" x14ac:dyDescent="0.3">
      <c r="A930" s="8" t="s">
        <v>2562</v>
      </c>
      <c r="B930" s="61"/>
      <c r="H930" s="29">
        <f>SUM(H920:H929)</f>
        <v>10</v>
      </c>
      <c r="J930" s="29">
        <f>SUM(J920:J929)</f>
        <v>0</v>
      </c>
      <c r="K930" s="62">
        <f>(J930/H930)</f>
        <v>0</v>
      </c>
    </row>
    <row r="931" spans="1:11" s="8" customFormat="1" ht="15.6" x14ac:dyDescent="0.3">
      <c r="A931" s="8" t="s">
        <v>2563</v>
      </c>
      <c r="B931" s="61"/>
      <c r="H931" s="29">
        <f>SUM(H882+H905+H918+H930)</f>
        <v>72</v>
      </c>
      <c r="J931" s="29">
        <f>SUM(J882+J905+J918+J930)</f>
        <v>0</v>
      </c>
      <c r="K931" s="62">
        <f>(J931/H931)</f>
        <v>0</v>
      </c>
    </row>
    <row r="932" spans="1:11" ht="15.6" x14ac:dyDescent="0.3">
      <c r="A932" s="6"/>
      <c r="B932" s="6"/>
      <c r="C932" s="6"/>
      <c r="D932" s="6"/>
      <c r="E932" s="6"/>
      <c r="F932" s="6"/>
      <c r="G932" s="6"/>
      <c r="H932" s="55"/>
      <c r="I932" s="6"/>
      <c r="J932" s="6"/>
      <c r="K932" s="6"/>
    </row>
    <row r="933" spans="1:11" ht="15.6" x14ac:dyDescent="0.3">
      <c r="A933" s="6" t="s">
        <v>792</v>
      </c>
      <c r="B933" s="6" t="s">
        <v>3438</v>
      </c>
      <c r="C933" s="6" t="s">
        <v>45</v>
      </c>
      <c r="D933" s="6" t="s">
        <v>2853</v>
      </c>
      <c r="E933" s="6" t="s">
        <v>1636</v>
      </c>
      <c r="F933" s="6" t="s">
        <v>1637</v>
      </c>
      <c r="G933" s="6" t="s">
        <v>1638</v>
      </c>
      <c r="H933" s="55">
        <v>1</v>
      </c>
      <c r="I933" s="6" t="s">
        <v>121</v>
      </c>
      <c r="J933" s="6">
        <v>0</v>
      </c>
      <c r="K933" s="6"/>
    </row>
    <row r="934" spans="1:11" ht="15.6" x14ac:dyDescent="0.3">
      <c r="A934" s="6" t="s">
        <v>792</v>
      </c>
      <c r="B934" s="6" t="s">
        <v>3438</v>
      </c>
      <c r="C934" s="6" t="s">
        <v>45</v>
      </c>
      <c r="D934" s="6" t="s">
        <v>2853</v>
      </c>
      <c r="E934" s="6" t="s">
        <v>1633</v>
      </c>
      <c r="F934" s="6" t="s">
        <v>1634</v>
      </c>
      <c r="G934" s="6" t="s">
        <v>1635</v>
      </c>
      <c r="H934" s="55">
        <v>1</v>
      </c>
      <c r="I934" s="6" t="s">
        <v>121</v>
      </c>
      <c r="J934" s="6">
        <v>0</v>
      </c>
      <c r="K934" s="6"/>
    </row>
    <row r="935" spans="1:11" ht="15.6" x14ac:dyDescent="0.3">
      <c r="A935" s="6" t="s">
        <v>792</v>
      </c>
      <c r="B935" s="6" t="s">
        <v>3438</v>
      </c>
      <c r="C935" s="6" t="s">
        <v>45</v>
      </c>
      <c r="D935" s="6" t="s">
        <v>2853</v>
      </c>
      <c r="E935" s="6" t="s">
        <v>1651</v>
      </c>
      <c r="F935" s="6" t="s">
        <v>1652</v>
      </c>
      <c r="G935" s="6" t="s">
        <v>1653</v>
      </c>
      <c r="H935" s="55">
        <v>1</v>
      </c>
      <c r="I935" s="6" t="s">
        <v>121</v>
      </c>
      <c r="J935" s="6">
        <v>0</v>
      </c>
      <c r="K935" s="6"/>
    </row>
    <row r="936" spans="1:11" ht="15.6" x14ac:dyDescent="0.3">
      <c r="A936" s="6" t="s">
        <v>792</v>
      </c>
      <c r="B936" s="6" t="s">
        <v>3438</v>
      </c>
      <c r="C936" s="6" t="s">
        <v>45</v>
      </c>
      <c r="D936" s="6" t="s">
        <v>2851</v>
      </c>
      <c r="E936" s="6" t="s">
        <v>1624</v>
      </c>
      <c r="F936" s="6" t="s">
        <v>1625</v>
      </c>
      <c r="G936" s="6" t="s">
        <v>548</v>
      </c>
      <c r="H936" s="55">
        <v>1</v>
      </c>
      <c r="I936" s="6" t="s">
        <v>121</v>
      </c>
      <c r="J936" s="6">
        <v>0</v>
      </c>
      <c r="K936" s="6"/>
    </row>
    <row r="937" spans="1:11" ht="15.6" x14ac:dyDescent="0.3">
      <c r="A937" s="6" t="s">
        <v>792</v>
      </c>
      <c r="B937" s="6" t="s">
        <v>3438</v>
      </c>
      <c r="C937" s="6" t="s">
        <v>45</v>
      </c>
      <c r="D937" s="6" t="s">
        <v>3439</v>
      </c>
      <c r="E937" s="6" t="s">
        <v>3440</v>
      </c>
      <c r="F937" s="6" t="s">
        <v>420</v>
      </c>
      <c r="G937" s="6" t="s">
        <v>1627</v>
      </c>
      <c r="H937" s="55">
        <v>1</v>
      </c>
      <c r="I937" s="6" t="s">
        <v>121</v>
      </c>
      <c r="J937" s="6">
        <v>0</v>
      </c>
      <c r="K937" s="6"/>
    </row>
    <row r="938" spans="1:11" ht="15.6" x14ac:dyDescent="0.3">
      <c r="A938" s="6" t="s">
        <v>792</v>
      </c>
      <c r="B938" s="6" t="s">
        <v>3438</v>
      </c>
      <c r="C938" s="6" t="s">
        <v>45</v>
      </c>
      <c r="D938" s="6" t="s">
        <v>2845</v>
      </c>
      <c r="E938" s="6" t="s">
        <v>3441</v>
      </c>
      <c r="F938" s="6" t="s">
        <v>1630</v>
      </c>
      <c r="G938" s="6" t="s">
        <v>1631</v>
      </c>
      <c r="H938" s="55">
        <v>1</v>
      </c>
      <c r="I938" s="6" t="s">
        <v>121</v>
      </c>
      <c r="J938" s="6">
        <v>0</v>
      </c>
      <c r="K938" s="6"/>
    </row>
    <row r="939" spans="1:11" ht="15.6" x14ac:dyDescent="0.3">
      <c r="A939" s="6" t="s">
        <v>792</v>
      </c>
      <c r="B939" s="6" t="s">
        <v>3438</v>
      </c>
      <c r="C939" s="6" t="s">
        <v>45</v>
      </c>
      <c r="D939" s="6" t="s">
        <v>2916</v>
      </c>
      <c r="E939" s="6" t="s">
        <v>3443</v>
      </c>
      <c r="F939" s="6" t="s">
        <v>1611</v>
      </c>
      <c r="G939" s="6" t="s">
        <v>1612</v>
      </c>
      <c r="H939" s="55">
        <v>1</v>
      </c>
      <c r="I939" s="6" t="s">
        <v>121</v>
      </c>
      <c r="J939" s="6">
        <v>0</v>
      </c>
      <c r="K939" s="6"/>
    </row>
    <row r="940" spans="1:11" ht="15.6" x14ac:dyDescent="0.3">
      <c r="A940" s="6" t="s">
        <v>792</v>
      </c>
      <c r="B940" s="6" t="s">
        <v>3438</v>
      </c>
      <c r="C940" s="6" t="s">
        <v>45</v>
      </c>
      <c r="D940" s="6" t="s">
        <v>3342</v>
      </c>
      <c r="E940" s="6" t="s">
        <v>3444</v>
      </c>
      <c r="F940" s="6" t="s">
        <v>1619</v>
      </c>
      <c r="G940" s="6" t="s">
        <v>1620</v>
      </c>
      <c r="H940" s="55">
        <v>1</v>
      </c>
      <c r="I940" s="6" t="s">
        <v>121</v>
      </c>
      <c r="J940" s="6">
        <v>0</v>
      </c>
      <c r="K940" s="6"/>
    </row>
    <row r="941" spans="1:11" ht="15.6" x14ac:dyDescent="0.3">
      <c r="A941" s="6" t="s">
        <v>792</v>
      </c>
      <c r="B941" s="6" t="s">
        <v>3438</v>
      </c>
      <c r="C941" s="6" t="s">
        <v>45</v>
      </c>
      <c r="D941" s="6" t="s">
        <v>2985</v>
      </c>
      <c r="E941" s="6" t="s">
        <v>3445</v>
      </c>
      <c r="F941" s="6" t="s">
        <v>1632</v>
      </c>
      <c r="G941" s="6" t="s">
        <v>983</v>
      </c>
      <c r="H941" s="55">
        <v>1</v>
      </c>
      <c r="I941" s="6" t="s">
        <v>121</v>
      </c>
      <c r="J941" s="6">
        <v>0</v>
      </c>
      <c r="K941" s="6"/>
    </row>
    <row r="942" spans="1:11" ht="15.6" x14ac:dyDescent="0.3">
      <c r="A942" s="6" t="s">
        <v>792</v>
      </c>
      <c r="B942" s="6" t="s">
        <v>3438</v>
      </c>
      <c r="C942" s="6" t="s">
        <v>45</v>
      </c>
      <c r="D942" s="6" t="s">
        <v>3132</v>
      </c>
      <c r="E942" s="6" t="s">
        <v>3446</v>
      </c>
      <c r="F942" s="6" t="s">
        <v>1626</v>
      </c>
      <c r="G942" s="6" t="s">
        <v>857</v>
      </c>
      <c r="H942" s="55">
        <v>1</v>
      </c>
      <c r="I942" s="6" t="s">
        <v>121</v>
      </c>
      <c r="J942" s="6">
        <v>0</v>
      </c>
      <c r="K942" s="6"/>
    </row>
    <row r="943" spans="1:11" ht="15.6" x14ac:dyDescent="0.3">
      <c r="A943" s="6" t="s">
        <v>792</v>
      </c>
      <c r="B943" s="6" t="s">
        <v>3438</v>
      </c>
      <c r="C943" s="6" t="s">
        <v>45</v>
      </c>
      <c r="D943" s="6" t="s">
        <v>2979</v>
      </c>
      <c r="E943" s="6" t="s">
        <v>3447</v>
      </c>
      <c r="F943" s="6" t="s">
        <v>1066</v>
      </c>
      <c r="G943" s="6" t="s">
        <v>344</v>
      </c>
      <c r="H943" s="55">
        <v>1</v>
      </c>
      <c r="I943" s="6" t="s">
        <v>121</v>
      </c>
      <c r="J943" s="6">
        <v>0</v>
      </c>
      <c r="K943" s="6"/>
    </row>
    <row r="944" spans="1:11" ht="15.6" x14ac:dyDescent="0.3">
      <c r="A944" s="6" t="s">
        <v>792</v>
      </c>
      <c r="B944" s="6" t="s">
        <v>3438</v>
      </c>
      <c r="C944" s="6" t="s">
        <v>45</v>
      </c>
      <c r="D944" s="6" t="s">
        <v>3093</v>
      </c>
      <c r="E944" s="6" t="s">
        <v>3448</v>
      </c>
      <c r="F944" s="6" t="s">
        <v>1628</v>
      </c>
      <c r="G944" s="6" t="s">
        <v>1629</v>
      </c>
      <c r="H944" s="55">
        <v>1</v>
      </c>
      <c r="I944" s="6" t="s">
        <v>121</v>
      </c>
      <c r="J944" s="6">
        <v>0</v>
      </c>
      <c r="K944" s="6"/>
    </row>
    <row r="945" spans="1:11" ht="15.6" x14ac:dyDescent="0.3">
      <c r="A945" s="6" t="s">
        <v>792</v>
      </c>
      <c r="B945" s="6" t="s">
        <v>3438</v>
      </c>
      <c r="C945" s="6" t="s">
        <v>45</v>
      </c>
      <c r="D945" s="6" t="s">
        <v>3093</v>
      </c>
      <c r="E945" s="6" t="s">
        <v>3449</v>
      </c>
      <c r="F945" s="6" t="s">
        <v>1616</v>
      </c>
      <c r="G945" s="6" t="s">
        <v>135</v>
      </c>
      <c r="H945" s="55">
        <v>1</v>
      </c>
      <c r="I945" s="6" t="s">
        <v>121</v>
      </c>
      <c r="J945" s="6">
        <v>0</v>
      </c>
      <c r="K945" s="6"/>
    </row>
    <row r="946" spans="1:11" ht="15.6" x14ac:dyDescent="0.3">
      <c r="A946" s="6" t="s">
        <v>792</v>
      </c>
      <c r="B946" s="6" t="s">
        <v>3438</v>
      </c>
      <c r="C946" s="6" t="s">
        <v>45</v>
      </c>
      <c r="D946" s="6" t="s">
        <v>2851</v>
      </c>
      <c r="E946" s="6" t="s">
        <v>1639</v>
      </c>
      <c r="F946" s="6" t="s">
        <v>1640</v>
      </c>
      <c r="G946" s="6" t="s">
        <v>1641</v>
      </c>
      <c r="H946" s="55">
        <v>1</v>
      </c>
      <c r="I946" s="6" t="s">
        <v>121</v>
      </c>
      <c r="J946" s="6">
        <v>0</v>
      </c>
      <c r="K946" s="6"/>
    </row>
    <row r="947" spans="1:11" ht="15.6" x14ac:dyDescent="0.3">
      <c r="A947" s="6" t="s">
        <v>792</v>
      </c>
      <c r="B947" s="6" t="s">
        <v>3438</v>
      </c>
      <c r="C947" s="6" t="s">
        <v>45</v>
      </c>
      <c r="D947" s="6" t="s">
        <v>2851</v>
      </c>
      <c r="E947" s="6" t="s">
        <v>1648</v>
      </c>
      <c r="F947" s="6" t="s">
        <v>1649</v>
      </c>
      <c r="G947" s="6" t="s">
        <v>1650</v>
      </c>
      <c r="H947" s="55">
        <v>1</v>
      </c>
      <c r="I947" s="6" t="s">
        <v>121</v>
      </c>
      <c r="J947" s="6">
        <v>0</v>
      </c>
      <c r="K947" s="6"/>
    </row>
    <row r="948" spans="1:11" ht="15.6" x14ac:dyDescent="0.3">
      <c r="A948" s="6" t="s">
        <v>792</v>
      </c>
      <c r="B948" s="6" t="s">
        <v>3438</v>
      </c>
      <c r="C948" s="6" t="s">
        <v>45</v>
      </c>
      <c r="D948" s="6" t="s">
        <v>2907</v>
      </c>
      <c r="E948" s="6" t="s">
        <v>1642</v>
      </c>
      <c r="F948" s="6" t="s">
        <v>1643</v>
      </c>
      <c r="G948" s="6" t="s">
        <v>1644</v>
      </c>
      <c r="H948" s="55">
        <v>1</v>
      </c>
      <c r="I948" s="6" t="s">
        <v>121</v>
      </c>
      <c r="J948" s="6">
        <v>0</v>
      </c>
      <c r="K948" s="6"/>
    </row>
    <row r="949" spans="1:11" ht="15.6" x14ac:dyDescent="0.3">
      <c r="A949" s="6" t="s">
        <v>792</v>
      </c>
      <c r="B949" s="6" t="s">
        <v>3438</v>
      </c>
      <c r="C949" s="6" t="s">
        <v>45</v>
      </c>
      <c r="D949" s="6" t="s">
        <v>2836</v>
      </c>
      <c r="E949" s="6" t="s">
        <v>1608</v>
      </c>
      <c r="F949" s="6" t="s">
        <v>1609</v>
      </c>
      <c r="G949" s="6" t="s">
        <v>1610</v>
      </c>
      <c r="H949" s="55">
        <v>1</v>
      </c>
      <c r="I949" s="6" t="s">
        <v>121</v>
      </c>
      <c r="J949" s="6">
        <v>0</v>
      </c>
      <c r="K949" s="6"/>
    </row>
    <row r="950" spans="1:11" ht="15.6" x14ac:dyDescent="0.3">
      <c r="A950" s="6" t="s">
        <v>792</v>
      </c>
      <c r="B950" s="6" t="s">
        <v>3438</v>
      </c>
      <c r="C950" s="6" t="s">
        <v>45</v>
      </c>
      <c r="D950" s="6" t="s">
        <v>2851</v>
      </c>
      <c r="E950" s="6" t="s">
        <v>1617</v>
      </c>
      <c r="F950" s="6" t="s">
        <v>1618</v>
      </c>
      <c r="G950" s="6" t="s">
        <v>626</v>
      </c>
      <c r="H950" s="55">
        <v>1</v>
      </c>
      <c r="I950" s="6" t="s">
        <v>121</v>
      </c>
      <c r="J950" s="6">
        <v>0</v>
      </c>
      <c r="K950" s="6"/>
    </row>
    <row r="951" spans="1:11" ht="15.6" x14ac:dyDescent="0.3">
      <c r="A951" s="6" t="s">
        <v>792</v>
      </c>
      <c r="B951" s="6" t="s">
        <v>3438</v>
      </c>
      <c r="C951" s="6" t="s">
        <v>45</v>
      </c>
      <c r="D951" s="6" t="s">
        <v>2851</v>
      </c>
      <c r="E951" s="6" t="s">
        <v>1613</v>
      </c>
      <c r="F951" s="6" t="s">
        <v>1614</v>
      </c>
      <c r="G951" s="6" t="s">
        <v>1615</v>
      </c>
      <c r="H951" s="55">
        <v>1</v>
      </c>
      <c r="I951" s="6" t="s">
        <v>121</v>
      </c>
      <c r="J951" s="6">
        <v>0</v>
      </c>
      <c r="K951" s="6"/>
    </row>
    <row r="952" spans="1:11" ht="15.6" x14ac:dyDescent="0.3">
      <c r="A952" s="6" t="s">
        <v>792</v>
      </c>
      <c r="B952" s="6" t="s">
        <v>3438</v>
      </c>
      <c r="C952" s="6" t="s">
        <v>45</v>
      </c>
      <c r="D952" s="6" t="s">
        <v>2851</v>
      </c>
      <c r="E952" s="6" t="s">
        <v>1621</v>
      </c>
      <c r="F952" s="6" t="s">
        <v>1622</v>
      </c>
      <c r="G952" s="6" t="s">
        <v>1623</v>
      </c>
      <c r="H952" s="55">
        <v>1</v>
      </c>
      <c r="I952" s="6" t="s">
        <v>121</v>
      </c>
      <c r="J952" s="6">
        <v>0</v>
      </c>
      <c r="K952" s="6"/>
    </row>
    <row r="953" spans="1:11" ht="15.6" x14ac:dyDescent="0.3">
      <c r="A953" s="6" t="s">
        <v>792</v>
      </c>
      <c r="B953" s="6" t="s">
        <v>3438</v>
      </c>
      <c r="C953" s="6" t="s">
        <v>45</v>
      </c>
      <c r="D953" s="6" t="s">
        <v>2836</v>
      </c>
      <c r="E953" s="6" t="s">
        <v>1602</v>
      </c>
      <c r="F953" s="6" t="s">
        <v>1603</v>
      </c>
      <c r="G953" s="6" t="s">
        <v>1604</v>
      </c>
      <c r="H953" s="55">
        <v>1</v>
      </c>
      <c r="I953" s="6" t="s">
        <v>121</v>
      </c>
      <c r="J953" s="6">
        <v>0</v>
      </c>
      <c r="K953" s="6"/>
    </row>
    <row r="954" spans="1:11" ht="15.6" x14ac:dyDescent="0.3">
      <c r="A954" s="6" t="s">
        <v>792</v>
      </c>
      <c r="B954" s="6" t="s">
        <v>3438</v>
      </c>
      <c r="C954" s="6" t="s">
        <v>45</v>
      </c>
      <c r="D954" s="6" t="s">
        <v>2836</v>
      </c>
      <c r="E954" s="6" t="s">
        <v>1605</v>
      </c>
      <c r="F954" s="6" t="s">
        <v>1606</v>
      </c>
      <c r="G954" s="6" t="s">
        <v>1607</v>
      </c>
      <c r="H954" s="55">
        <v>1</v>
      </c>
      <c r="I954" s="6" t="s">
        <v>121</v>
      </c>
      <c r="J954" s="6">
        <v>0</v>
      </c>
      <c r="K954" s="6"/>
    </row>
    <row r="955" spans="1:11" ht="15.6" x14ac:dyDescent="0.3">
      <c r="A955" s="6" t="s">
        <v>792</v>
      </c>
      <c r="B955" s="6" t="s">
        <v>3438</v>
      </c>
      <c r="C955" s="6" t="s">
        <v>45</v>
      </c>
      <c r="D955" s="6" t="s">
        <v>2851</v>
      </c>
      <c r="E955" s="6" t="s">
        <v>1654</v>
      </c>
      <c r="F955" s="6" t="s">
        <v>1655</v>
      </c>
      <c r="G955" s="6" t="s">
        <v>1656</v>
      </c>
      <c r="H955" s="55">
        <v>1</v>
      </c>
      <c r="I955" s="6" t="s">
        <v>121</v>
      </c>
      <c r="J955" s="6">
        <v>0</v>
      </c>
      <c r="K955" s="6"/>
    </row>
    <row r="956" spans="1:11" ht="15.6" x14ac:dyDescent="0.3">
      <c r="A956" s="6" t="s">
        <v>792</v>
      </c>
      <c r="B956" s="6" t="s">
        <v>3438</v>
      </c>
      <c r="C956" s="6" t="s">
        <v>45</v>
      </c>
      <c r="D956" s="6" t="s">
        <v>2851</v>
      </c>
      <c r="E956" s="6" t="s">
        <v>1645</v>
      </c>
      <c r="F956" s="6" t="s">
        <v>1646</v>
      </c>
      <c r="G956" s="6" t="s">
        <v>1647</v>
      </c>
      <c r="H956" s="55">
        <v>1</v>
      </c>
      <c r="I956" s="6" t="s">
        <v>121</v>
      </c>
      <c r="J956" s="6">
        <v>0</v>
      </c>
      <c r="K956" s="6"/>
    </row>
    <row r="957" spans="1:11" s="8" customFormat="1" ht="15.6" x14ac:dyDescent="0.3">
      <c r="A957" s="8" t="s">
        <v>2562</v>
      </c>
      <c r="B957" s="61"/>
      <c r="H957" s="29">
        <f>SUM(H933:H956)</f>
        <v>24</v>
      </c>
      <c r="J957" s="29">
        <f>SUM(J933:J956)</f>
        <v>0</v>
      </c>
      <c r="K957" s="62">
        <f>(J957/H957)</f>
        <v>0</v>
      </c>
    </row>
    <row r="958" spans="1:11" ht="15.6" x14ac:dyDescent="0.3">
      <c r="A958" s="6"/>
      <c r="B958" s="6"/>
      <c r="C958" s="6"/>
      <c r="D958" s="6"/>
      <c r="E958" s="6"/>
      <c r="F958" s="6"/>
      <c r="G958" s="6"/>
      <c r="H958" s="55"/>
      <c r="I958" s="6"/>
      <c r="J958" s="6"/>
      <c r="K958" s="6"/>
    </row>
    <row r="959" spans="1:11" ht="15.6" x14ac:dyDescent="0.3">
      <c r="A959" s="6" t="s">
        <v>792</v>
      </c>
      <c r="B959" s="6" t="s">
        <v>3438</v>
      </c>
      <c r="C959" s="6" t="s">
        <v>48</v>
      </c>
      <c r="D959" s="6" t="s">
        <v>2856</v>
      </c>
      <c r="E959" s="6" t="s">
        <v>1667</v>
      </c>
      <c r="F959" s="6" t="s">
        <v>1181</v>
      </c>
      <c r="G959" s="6" t="s">
        <v>611</v>
      </c>
      <c r="H959" s="55">
        <v>1</v>
      </c>
      <c r="I959" s="6" t="s">
        <v>121</v>
      </c>
      <c r="J959" s="6">
        <v>0</v>
      </c>
      <c r="K959" s="6"/>
    </row>
    <row r="960" spans="1:11" ht="15.6" x14ac:dyDescent="0.3">
      <c r="A960" s="6" t="s">
        <v>792</v>
      </c>
      <c r="B960" s="6" t="s">
        <v>3438</v>
      </c>
      <c r="C960" s="6" t="s">
        <v>48</v>
      </c>
      <c r="D960" s="6" t="s">
        <v>2921</v>
      </c>
      <c r="E960" s="6" t="s">
        <v>3451</v>
      </c>
      <c r="F960" s="6" t="s">
        <v>1673</v>
      </c>
      <c r="G960" s="6" t="s">
        <v>1674</v>
      </c>
      <c r="H960" s="55">
        <v>1</v>
      </c>
      <c r="I960" s="6" t="s">
        <v>121</v>
      </c>
      <c r="J960" s="6">
        <v>0</v>
      </c>
      <c r="K960" s="6"/>
    </row>
    <row r="961" spans="1:11" ht="15.6" x14ac:dyDescent="0.3">
      <c r="A961" s="6" t="s">
        <v>792</v>
      </c>
      <c r="B961" s="6" t="s">
        <v>3438</v>
      </c>
      <c r="C961" s="6" t="s">
        <v>48</v>
      </c>
      <c r="D961" s="6" t="s">
        <v>3132</v>
      </c>
      <c r="E961" s="6" t="s">
        <v>3452</v>
      </c>
      <c r="F961" s="6" t="s">
        <v>1661</v>
      </c>
      <c r="G961" s="6" t="s">
        <v>241</v>
      </c>
      <c r="H961" s="55">
        <v>1</v>
      </c>
      <c r="I961" s="6" t="s">
        <v>121</v>
      </c>
      <c r="J961" s="6">
        <v>0</v>
      </c>
      <c r="K961" s="6"/>
    </row>
    <row r="962" spans="1:11" ht="15.6" x14ac:dyDescent="0.3">
      <c r="A962" s="6" t="s">
        <v>792</v>
      </c>
      <c r="B962" s="6" t="s">
        <v>3438</v>
      </c>
      <c r="C962" s="6" t="s">
        <v>48</v>
      </c>
      <c r="D962" s="6" t="s">
        <v>3453</v>
      </c>
      <c r="E962" s="6" t="s">
        <v>3454</v>
      </c>
      <c r="F962" s="6" t="s">
        <v>1669</v>
      </c>
      <c r="G962" s="6" t="s">
        <v>1670</v>
      </c>
      <c r="H962" s="55">
        <v>1</v>
      </c>
      <c r="I962" s="6" t="s">
        <v>121</v>
      </c>
      <c r="J962" s="6">
        <v>0</v>
      </c>
      <c r="K962" s="6"/>
    </row>
    <row r="963" spans="1:11" ht="15.6" x14ac:dyDescent="0.3">
      <c r="A963" s="6" t="s">
        <v>792</v>
      </c>
      <c r="B963" s="6" t="s">
        <v>3438</v>
      </c>
      <c r="C963" s="6" t="s">
        <v>48</v>
      </c>
      <c r="D963" s="6" t="s">
        <v>2876</v>
      </c>
      <c r="E963" s="6" t="s">
        <v>3455</v>
      </c>
      <c r="F963" s="6" t="s">
        <v>1668</v>
      </c>
      <c r="G963" s="6" t="s">
        <v>714</v>
      </c>
      <c r="H963" s="55">
        <v>1</v>
      </c>
      <c r="I963" s="6" t="s">
        <v>121</v>
      </c>
      <c r="J963" s="6">
        <v>0</v>
      </c>
      <c r="K963" s="6"/>
    </row>
    <row r="964" spans="1:11" ht="15.6" x14ac:dyDescent="0.3">
      <c r="A964" s="6" t="s">
        <v>792</v>
      </c>
      <c r="B964" s="6" t="s">
        <v>3438</v>
      </c>
      <c r="C964" s="6" t="s">
        <v>48</v>
      </c>
      <c r="D964" s="6" t="s">
        <v>3126</v>
      </c>
      <c r="E964" s="6" t="s">
        <v>3456</v>
      </c>
      <c r="F964" s="6" t="s">
        <v>1657</v>
      </c>
      <c r="G964" s="6" t="s">
        <v>770</v>
      </c>
      <c r="H964" s="55">
        <v>1</v>
      </c>
      <c r="I964" s="6" t="s">
        <v>121</v>
      </c>
      <c r="J964" s="6">
        <v>0</v>
      </c>
      <c r="K964" s="6"/>
    </row>
    <row r="965" spans="1:11" ht="15.6" x14ac:dyDescent="0.3">
      <c r="A965" s="6" t="s">
        <v>792</v>
      </c>
      <c r="B965" s="6" t="s">
        <v>3438</v>
      </c>
      <c r="C965" s="6" t="s">
        <v>48</v>
      </c>
      <c r="D965" s="6" t="s">
        <v>2855</v>
      </c>
      <c r="E965" s="6" t="s">
        <v>3457</v>
      </c>
      <c r="F965" s="6" t="s">
        <v>1662</v>
      </c>
      <c r="G965" s="6" t="s">
        <v>376</v>
      </c>
      <c r="H965" s="55">
        <v>1</v>
      </c>
      <c r="I965" s="6" t="s">
        <v>121</v>
      </c>
      <c r="J965" s="6">
        <v>0</v>
      </c>
      <c r="K965" s="6"/>
    </row>
    <row r="966" spans="1:11" ht="15.6" x14ac:dyDescent="0.3">
      <c r="A966" s="6" t="s">
        <v>792</v>
      </c>
      <c r="B966" s="6" t="s">
        <v>3438</v>
      </c>
      <c r="C966" s="6" t="s">
        <v>48</v>
      </c>
      <c r="D966" s="6" t="s">
        <v>2923</v>
      </c>
      <c r="E966" s="6" t="s">
        <v>3458</v>
      </c>
      <c r="F966" s="6" t="s">
        <v>1671</v>
      </c>
      <c r="G966" s="6" t="s">
        <v>1672</v>
      </c>
      <c r="H966" s="55">
        <v>1</v>
      </c>
      <c r="I966" s="6" t="s">
        <v>121</v>
      </c>
      <c r="J966" s="6">
        <v>0</v>
      </c>
      <c r="K966" s="6"/>
    </row>
    <row r="967" spans="1:11" ht="15.6" x14ac:dyDescent="0.3">
      <c r="A967" s="6" t="s">
        <v>792</v>
      </c>
      <c r="B967" s="6" t="s">
        <v>3438</v>
      </c>
      <c r="C967" s="6" t="s">
        <v>48</v>
      </c>
      <c r="D967" s="6" t="s">
        <v>2876</v>
      </c>
      <c r="E967" s="6" t="s">
        <v>3459</v>
      </c>
      <c r="F967" s="6" t="s">
        <v>1665</v>
      </c>
      <c r="G967" s="6" t="s">
        <v>1666</v>
      </c>
      <c r="H967" s="55">
        <v>1</v>
      </c>
      <c r="I967" s="6" t="s">
        <v>121</v>
      </c>
      <c r="J967" s="6">
        <v>0</v>
      </c>
      <c r="K967" s="6"/>
    </row>
    <row r="968" spans="1:11" ht="15.6" x14ac:dyDescent="0.3">
      <c r="A968" s="6" t="s">
        <v>792</v>
      </c>
      <c r="B968" s="6" t="s">
        <v>3438</v>
      </c>
      <c r="C968" s="6" t="s">
        <v>48</v>
      </c>
      <c r="D968" s="6" t="s">
        <v>3140</v>
      </c>
      <c r="E968" s="6" t="s">
        <v>3460</v>
      </c>
      <c r="F968" s="6" t="s">
        <v>467</v>
      </c>
      <c r="G968" s="6" t="s">
        <v>110</v>
      </c>
      <c r="H968" s="55">
        <v>1</v>
      </c>
      <c r="I968" s="6" t="s">
        <v>121</v>
      </c>
      <c r="J968" s="6">
        <v>0</v>
      </c>
      <c r="K968" s="6"/>
    </row>
    <row r="969" spans="1:11" ht="15.6" x14ac:dyDescent="0.3">
      <c r="A969" s="6" t="s">
        <v>792</v>
      </c>
      <c r="B969" s="6" t="s">
        <v>3438</v>
      </c>
      <c r="C969" s="6" t="s">
        <v>48</v>
      </c>
      <c r="D969" s="6" t="s">
        <v>2875</v>
      </c>
      <c r="E969" s="6" t="s">
        <v>3461</v>
      </c>
      <c r="F969" s="6" t="s">
        <v>532</v>
      </c>
      <c r="G969" s="6" t="s">
        <v>483</v>
      </c>
      <c r="H969" s="55">
        <v>1</v>
      </c>
      <c r="I969" s="6" t="s">
        <v>121</v>
      </c>
      <c r="J969" s="6">
        <v>0</v>
      </c>
      <c r="K969" s="6"/>
    </row>
    <row r="970" spans="1:11" ht="15.6" x14ac:dyDescent="0.3">
      <c r="A970" s="6" t="s">
        <v>792</v>
      </c>
      <c r="B970" s="6" t="s">
        <v>3438</v>
      </c>
      <c r="C970" s="6" t="s">
        <v>48</v>
      </c>
      <c r="D970" s="6" t="s">
        <v>2962</v>
      </c>
      <c r="E970" s="6" t="s">
        <v>1663</v>
      </c>
      <c r="F970" s="6" t="s">
        <v>1664</v>
      </c>
      <c r="G970" s="6" t="s">
        <v>1310</v>
      </c>
      <c r="H970" s="55">
        <v>1</v>
      </c>
      <c r="I970" s="6" t="s">
        <v>121</v>
      </c>
      <c r="J970" s="6">
        <v>0</v>
      </c>
      <c r="K970" s="6"/>
    </row>
    <row r="971" spans="1:11" ht="15.6" x14ac:dyDescent="0.3">
      <c r="A971" s="6" t="s">
        <v>792</v>
      </c>
      <c r="B971" s="6" t="s">
        <v>3438</v>
      </c>
      <c r="C971" s="6" t="s">
        <v>48</v>
      </c>
      <c r="D971" s="6" t="s">
        <v>2962</v>
      </c>
      <c r="E971" s="6" t="s">
        <v>1658</v>
      </c>
      <c r="F971" s="6" t="s">
        <v>1659</v>
      </c>
      <c r="G971" s="6" t="s">
        <v>1660</v>
      </c>
      <c r="H971" s="55">
        <v>1</v>
      </c>
      <c r="I971" s="6" t="s">
        <v>121</v>
      </c>
      <c r="J971" s="6">
        <v>0</v>
      </c>
      <c r="K971" s="6"/>
    </row>
    <row r="972" spans="1:11" ht="15.6" x14ac:dyDescent="0.3">
      <c r="A972" s="6" t="s">
        <v>792</v>
      </c>
      <c r="B972" s="6" t="s">
        <v>3438</v>
      </c>
      <c r="C972" s="6" t="s">
        <v>48</v>
      </c>
      <c r="D972" s="6" t="s">
        <v>2856</v>
      </c>
      <c r="E972" s="6" t="s">
        <v>1675</v>
      </c>
      <c r="F972" s="6" t="s">
        <v>354</v>
      </c>
      <c r="G972" s="6" t="s">
        <v>154</v>
      </c>
      <c r="H972" s="55">
        <v>1</v>
      </c>
      <c r="I972" s="6" t="s">
        <v>121</v>
      </c>
      <c r="J972" s="6">
        <v>0</v>
      </c>
      <c r="K972" s="6"/>
    </row>
    <row r="973" spans="1:11" s="8" customFormat="1" ht="15.6" x14ac:dyDescent="0.3">
      <c r="A973" s="8" t="s">
        <v>2562</v>
      </c>
      <c r="B973" s="61"/>
      <c r="H973" s="29">
        <f>SUM(H959:H972)</f>
        <v>14</v>
      </c>
      <c r="J973" s="29">
        <f>SUM(J959:J972)</f>
        <v>0</v>
      </c>
      <c r="K973" s="62">
        <f>(J973/H973)</f>
        <v>0</v>
      </c>
    </row>
    <row r="974" spans="1:11" ht="15.6" x14ac:dyDescent="0.3">
      <c r="A974" s="6"/>
      <c r="B974" s="6"/>
      <c r="C974" s="6"/>
      <c r="D974" s="6"/>
      <c r="E974" s="6"/>
      <c r="F974" s="6"/>
      <c r="G974" s="6"/>
      <c r="H974" s="55"/>
      <c r="I974" s="6"/>
      <c r="J974" s="6"/>
      <c r="K974" s="6"/>
    </row>
    <row r="975" spans="1:11" ht="15.6" x14ac:dyDescent="0.3">
      <c r="A975" s="6" t="s">
        <v>792</v>
      </c>
      <c r="B975" s="6" t="s">
        <v>3438</v>
      </c>
      <c r="C975" s="6" t="s">
        <v>46</v>
      </c>
      <c r="D975" s="6" t="s">
        <v>2882</v>
      </c>
      <c r="E975" s="6" t="s">
        <v>1746</v>
      </c>
      <c r="F975" s="6" t="s">
        <v>1747</v>
      </c>
      <c r="G975" s="6" t="s">
        <v>1748</v>
      </c>
      <c r="H975" s="55">
        <v>1</v>
      </c>
      <c r="I975" s="6" t="s">
        <v>121</v>
      </c>
      <c r="J975" s="6">
        <v>0</v>
      </c>
      <c r="K975" s="6"/>
    </row>
    <row r="976" spans="1:11" ht="15.6" x14ac:dyDescent="0.3">
      <c r="A976" s="6" t="s">
        <v>792</v>
      </c>
      <c r="B976" s="6" t="s">
        <v>3438</v>
      </c>
      <c r="C976" s="6" t="s">
        <v>46</v>
      </c>
      <c r="D976" s="6" t="s">
        <v>2835</v>
      </c>
      <c r="E976" s="6" t="s">
        <v>1759</v>
      </c>
      <c r="F976" s="6" t="s">
        <v>1760</v>
      </c>
      <c r="G976" s="6" t="s">
        <v>1761</v>
      </c>
      <c r="H976" s="55">
        <v>1</v>
      </c>
      <c r="I976" s="6" t="s">
        <v>121</v>
      </c>
      <c r="J976" s="6">
        <v>0</v>
      </c>
      <c r="K976" s="6"/>
    </row>
    <row r="977" spans="1:11" ht="15.6" x14ac:dyDescent="0.3">
      <c r="A977" s="6" t="s">
        <v>792</v>
      </c>
      <c r="B977" s="6" t="s">
        <v>3438</v>
      </c>
      <c r="C977" s="6" t="s">
        <v>46</v>
      </c>
      <c r="D977" s="6" t="s">
        <v>2836</v>
      </c>
      <c r="E977" s="6" t="s">
        <v>1722</v>
      </c>
      <c r="F977" s="6" t="s">
        <v>1723</v>
      </c>
      <c r="G977" s="6" t="s">
        <v>529</v>
      </c>
      <c r="H977" s="55">
        <v>1</v>
      </c>
      <c r="I977" s="6" t="s">
        <v>121</v>
      </c>
      <c r="J977" s="6">
        <v>0</v>
      </c>
      <c r="K977" s="6"/>
    </row>
    <row r="978" spans="1:11" ht="15.6" x14ac:dyDescent="0.3">
      <c r="A978" s="6" t="s">
        <v>792</v>
      </c>
      <c r="B978" s="6" t="s">
        <v>3438</v>
      </c>
      <c r="C978" s="6" t="s">
        <v>46</v>
      </c>
      <c r="D978" s="6" t="s">
        <v>2852</v>
      </c>
      <c r="E978" s="6" t="s">
        <v>1744</v>
      </c>
      <c r="F978" s="6" t="s">
        <v>136</v>
      </c>
      <c r="G978" s="6" t="s">
        <v>1745</v>
      </c>
      <c r="H978" s="55">
        <v>1</v>
      </c>
      <c r="I978" s="6" t="s">
        <v>121</v>
      </c>
      <c r="J978" s="6">
        <v>0</v>
      </c>
      <c r="K978" s="6"/>
    </row>
    <row r="979" spans="1:11" ht="15.6" x14ac:dyDescent="0.3">
      <c r="A979" s="6" t="s">
        <v>792</v>
      </c>
      <c r="B979" s="6" t="s">
        <v>3438</v>
      </c>
      <c r="C979" s="6" t="s">
        <v>46</v>
      </c>
      <c r="D979" s="6" t="s">
        <v>2861</v>
      </c>
      <c r="E979" s="6" t="s">
        <v>1764</v>
      </c>
      <c r="F979" s="6" t="s">
        <v>1765</v>
      </c>
      <c r="G979" s="6" t="s">
        <v>1216</v>
      </c>
      <c r="H979" s="55">
        <v>1</v>
      </c>
      <c r="I979" s="6" t="s">
        <v>121</v>
      </c>
      <c r="J979" s="6">
        <v>0</v>
      </c>
      <c r="K979" s="6"/>
    </row>
    <row r="980" spans="1:11" ht="15.6" x14ac:dyDescent="0.3">
      <c r="A980" s="6" t="s">
        <v>792</v>
      </c>
      <c r="B980" s="6" t="s">
        <v>3438</v>
      </c>
      <c r="C980" s="6" t="s">
        <v>46</v>
      </c>
      <c r="D980" s="6" t="s">
        <v>3151</v>
      </c>
      <c r="E980" s="6" t="s">
        <v>3462</v>
      </c>
      <c r="F980" s="6" t="s">
        <v>1770</v>
      </c>
      <c r="G980" s="6" t="s">
        <v>328</v>
      </c>
      <c r="H980" s="55">
        <v>1</v>
      </c>
      <c r="I980" s="6" t="s">
        <v>121</v>
      </c>
      <c r="J980" s="6">
        <v>0</v>
      </c>
      <c r="K980" s="6"/>
    </row>
    <row r="981" spans="1:11" ht="15.6" x14ac:dyDescent="0.3">
      <c r="A981" s="6" t="s">
        <v>792</v>
      </c>
      <c r="B981" s="6" t="s">
        <v>3438</v>
      </c>
      <c r="C981" s="6" t="s">
        <v>46</v>
      </c>
      <c r="D981" s="6" t="s">
        <v>2921</v>
      </c>
      <c r="E981" s="6" t="s">
        <v>3463</v>
      </c>
      <c r="F981" s="6" t="s">
        <v>1742</v>
      </c>
      <c r="G981" s="6" t="s">
        <v>1306</v>
      </c>
      <c r="H981" s="55">
        <v>1</v>
      </c>
      <c r="I981" s="6" t="s">
        <v>121</v>
      </c>
      <c r="J981" s="6">
        <v>0</v>
      </c>
      <c r="K981" s="6"/>
    </row>
    <row r="982" spans="1:11" ht="15.6" x14ac:dyDescent="0.3">
      <c r="A982" s="6" t="s">
        <v>792</v>
      </c>
      <c r="B982" s="6" t="s">
        <v>3438</v>
      </c>
      <c r="C982" s="6" t="s">
        <v>46</v>
      </c>
      <c r="D982" s="6" t="s">
        <v>3032</v>
      </c>
      <c r="E982" s="6" t="s">
        <v>3464</v>
      </c>
      <c r="F982" s="6" t="s">
        <v>1735</v>
      </c>
      <c r="G982" s="6" t="s">
        <v>1736</v>
      </c>
      <c r="H982" s="55">
        <v>1</v>
      </c>
      <c r="I982" s="6" t="s">
        <v>121</v>
      </c>
      <c r="J982" s="6">
        <v>0</v>
      </c>
      <c r="K982" s="6"/>
    </row>
    <row r="983" spans="1:11" ht="15.6" x14ac:dyDescent="0.3">
      <c r="A983" s="6" t="s">
        <v>792</v>
      </c>
      <c r="B983" s="6" t="s">
        <v>3438</v>
      </c>
      <c r="C983" s="6" t="s">
        <v>46</v>
      </c>
      <c r="D983" s="6" t="s">
        <v>2896</v>
      </c>
      <c r="E983" s="6" t="s">
        <v>3306</v>
      </c>
      <c r="F983" s="6" t="s">
        <v>1200</v>
      </c>
      <c r="G983" s="6" t="s">
        <v>1201</v>
      </c>
      <c r="H983" s="55">
        <v>1</v>
      </c>
      <c r="I983" s="6" t="s">
        <v>121</v>
      </c>
      <c r="J983" s="6">
        <v>0</v>
      </c>
      <c r="K983" s="6"/>
    </row>
    <row r="984" spans="1:11" ht="15.6" x14ac:dyDescent="0.3">
      <c r="A984" s="6" t="s">
        <v>792</v>
      </c>
      <c r="B984" s="6" t="s">
        <v>3438</v>
      </c>
      <c r="C984" s="6" t="s">
        <v>46</v>
      </c>
      <c r="D984" s="6" t="s">
        <v>2896</v>
      </c>
      <c r="E984" s="6" t="s">
        <v>3465</v>
      </c>
      <c r="F984" s="6" t="s">
        <v>1762</v>
      </c>
      <c r="G984" s="6" t="s">
        <v>1763</v>
      </c>
      <c r="H984" s="55">
        <v>1</v>
      </c>
      <c r="I984" s="6" t="s">
        <v>121</v>
      </c>
      <c r="J984" s="6">
        <v>0</v>
      </c>
      <c r="K984" s="6"/>
    </row>
    <row r="985" spans="1:11" ht="15.6" x14ac:dyDescent="0.3">
      <c r="A985" s="6" t="s">
        <v>792</v>
      </c>
      <c r="B985" s="6" t="s">
        <v>3438</v>
      </c>
      <c r="C985" s="6" t="s">
        <v>46</v>
      </c>
      <c r="D985" s="6" t="s">
        <v>3308</v>
      </c>
      <c r="E985" s="6" t="s">
        <v>3466</v>
      </c>
      <c r="F985" s="6" t="s">
        <v>1755</v>
      </c>
      <c r="G985" s="6" t="s">
        <v>1756</v>
      </c>
      <c r="H985" s="55">
        <v>1</v>
      </c>
      <c r="I985" s="6" t="s">
        <v>121</v>
      </c>
      <c r="J985" s="6">
        <v>0</v>
      </c>
      <c r="K985" s="6"/>
    </row>
    <row r="986" spans="1:11" ht="15.6" x14ac:dyDescent="0.3">
      <c r="A986" s="6" t="s">
        <v>792</v>
      </c>
      <c r="B986" s="6" t="s">
        <v>3438</v>
      </c>
      <c r="C986" s="6" t="s">
        <v>46</v>
      </c>
      <c r="D986" s="6" t="s">
        <v>3053</v>
      </c>
      <c r="E986" s="6" t="s">
        <v>3467</v>
      </c>
      <c r="F986" s="6" t="s">
        <v>1734</v>
      </c>
      <c r="G986" s="6" t="s">
        <v>1435</v>
      </c>
      <c r="H986" s="55">
        <v>1</v>
      </c>
      <c r="I986" s="6" t="s">
        <v>121</v>
      </c>
      <c r="J986" s="6">
        <v>0</v>
      </c>
      <c r="K986" s="6"/>
    </row>
    <row r="987" spans="1:11" ht="15.6" x14ac:dyDescent="0.3">
      <c r="A987" s="6" t="s">
        <v>792</v>
      </c>
      <c r="B987" s="6" t="s">
        <v>3438</v>
      </c>
      <c r="C987" s="6" t="s">
        <v>46</v>
      </c>
      <c r="D987" s="6" t="s">
        <v>3193</v>
      </c>
      <c r="E987" s="6" t="s">
        <v>3468</v>
      </c>
      <c r="F987" s="6" t="s">
        <v>1732</v>
      </c>
      <c r="G987" s="6" t="s">
        <v>1733</v>
      </c>
      <c r="H987" s="55">
        <v>1</v>
      </c>
      <c r="I987" s="6" t="s">
        <v>121</v>
      </c>
      <c r="J987" s="6">
        <v>0</v>
      </c>
      <c r="K987" s="6"/>
    </row>
    <row r="988" spans="1:11" ht="15.6" x14ac:dyDescent="0.3">
      <c r="A988" s="6" t="s">
        <v>792</v>
      </c>
      <c r="B988" s="6" t="s">
        <v>3438</v>
      </c>
      <c r="C988" s="6" t="s">
        <v>46</v>
      </c>
      <c r="D988" s="6" t="s">
        <v>2899</v>
      </c>
      <c r="E988" s="6" t="s">
        <v>3469</v>
      </c>
      <c r="F988" s="6" t="s">
        <v>1768</v>
      </c>
      <c r="G988" s="6" t="s">
        <v>1769</v>
      </c>
      <c r="H988" s="55">
        <v>1</v>
      </c>
      <c r="I988" s="6" t="s">
        <v>121</v>
      </c>
      <c r="J988" s="6">
        <v>0</v>
      </c>
      <c r="K988" s="6"/>
    </row>
    <row r="989" spans="1:11" ht="15.6" x14ac:dyDescent="0.3">
      <c r="A989" s="6" t="s">
        <v>792</v>
      </c>
      <c r="B989" s="6" t="s">
        <v>3438</v>
      </c>
      <c r="C989" s="6" t="s">
        <v>46</v>
      </c>
      <c r="D989" s="6" t="s">
        <v>3288</v>
      </c>
      <c r="E989" s="6" t="s">
        <v>3470</v>
      </c>
      <c r="F989" s="6" t="s">
        <v>1727</v>
      </c>
      <c r="G989" s="6" t="s">
        <v>1728</v>
      </c>
      <c r="H989" s="55">
        <v>1</v>
      </c>
      <c r="I989" s="6" t="s">
        <v>121</v>
      </c>
      <c r="J989" s="6">
        <v>0</v>
      </c>
      <c r="K989" s="6"/>
    </row>
    <row r="990" spans="1:11" ht="15.6" x14ac:dyDescent="0.3">
      <c r="A990" s="6" t="s">
        <v>792</v>
      </c>
      <c r="B990" s="6" t="s">
        <v>3438</v>
      </c>
      <c r="C990" s="6" t="s">
        <v>46</v>
      </c>
      <c r="D990" s="6" t="s">
        <v>2870</v>
      </c>
      <c r="E990" s="6" t="s">
        <v>3471</v>
      </c>
      <c r="F990" s="6" t="s">
        <v>1757</v>
      </c>
      <c r="G990" s="6" t="s">
        <v>1758</v>
      </c>
      <c r="H990" s="55">
        <v>1</v>
      </c>
      <c r="I990" s="6" t="s">
        <v>121</v>
      </c>
      <c r="J990" s="6">
        <v>0</v>
      </c>
      <c r="K990" s="6"/>
    </row>
    <row r="991" spans="1:11" ht="15.6" x14ac:dyDescent="0.3">
      <c r="A991" s="6" t="s">
        <v>792</v>
      </c>
      <c r="B991" s="6" t="s">
        <v>3438</v>
      </c>
      <c r="C991" s="6" t="s">
        <v>46</v>
      </c>
      <c r="D991" s="6" t="s">
        <v>3093</v>
      </c>
      <c r="E991" s="6" t="s">
        <v>3472</v>
      </c>
      <c r="F991" s="6" t="s">
        <v>1743</v>
      </c>
      <c r="G991" s="6" t="s">
        <v>883</v>
      </c>
      <c r="H991" s="55">
        <v>1</v>
      </c>
      <c r="I991" s="6" t="s">
        <v>121</v>
      </c>
      <c r="J991" s="6">
        <v>0</v>
      </c>
      <c r="K991" s="6"/>
    </row>
    <row r="992" spans="1:11" ht="15.6" x14ac:dyDescent="0.3">
      <c r="A992" s="6" t="s">
        <v>792</v>
      </c>
      <c r="B992" s="6" t="s">
        <v>3438</v>
      </c>
      <c r="C992" s="6" t="s">
        <v>46</v>
      </c>
      <c r="D992" s="6" t="s">
        <v>2942</v>
      </c>
      <c r="E992" s="6" t="s">
        <v>1737</v>
      </c>
      <c r="F992" s="6" t="s">
        <v>631</v>
      </c>
      <c r="G992" s="6" t="s">
        <v>1738</v>
      </c>
      <c r="H992" s="55">
        <v>1</v>
      </c>
      <c r="I992" s="6" t="s">
        <v>121</v>
      </c>
      <c r="J992" s="6">
        <v>0</v>
      </c>
      <c r="K992" s="6"/>
    </row>
    <row r="993" spans="1:11" ht="15.6" x14ac:dyDescent="0.3">
      <c r="A993" s="6" t="s">
        <v>792</v>
      </c>
      <c r="B993" s="6" t="s">
        <v>3438</v>
      </c>
      <c r="C993" s="6" t="s">
        <v>46</v>
      </c>
      <c r="D993" s="6" t="s">
        <v>2852</v>
      </c>
      <c r="E993" s="6" t="s">
        <v>1749</v>
      </c>
      <c r="F993" s="6" t="s">
        <v>1750</v>
      </c>
      <c r="G993" s="6" t="s">
        <v>1751</v>
      </c>
      <c r="H993" s="55">
        <v>1</v>
      </c>
      <c r="I993" s="6" t="s">
        <v>121</v>
      </c>
      <c r="J993" s="6">
        <v>0</v>
      </c>
      <c r="K993" s="6"/>
    </row>
    <row r="994" spans="1:11" ht="15.6" x14ac:dyDescent="0.3">
      <c r="A994" s="6" t="s">
        <v>792</v>
      </c>
      <c r="B994" s="6" t="s">
        <v>3438</v>
      </c>
      <c r="C994" s="6" t="s">
        <v>46</v>
      </c>
      <c r="D994" s="6" t="s">
        <v>2892</v>
      </c>
      <c r="E994" s="6" t="s">
        <v>1753</v>
      </c>
      <c r="F994" s="6" t="s">
        <v>426</v>
      </c>
      <c r="G994" s="6" t="s">
        <v>1754</v>
      </c>
      <c r="H994" s="55">
        <v>1</v>
      </c>
      <c r="I994" s="6" t="s">
        <v>121</v>
      </c>
      <c r="J994" s="6">
        <v>0</v>
      </c>
      <c r="K994" s="6"/>
    </row>
    <row r="995" spans="1:11" ht="15.6" x14ac:dyDescent="0.3">
      <c r="A995" s="6" t="s">
        <v>792</v>
      </c>
      <c r="B995" s="6" t="s">
        <v>3438</v>
      </c>
      <c r="C995" s="6" t="s">
        <v>46</v>
      </c>
      <c r="D995" s="6" t="s">
        <v>2852</v>
      </c>
      <c r="E995" s="6" t="s">
        <v>1729</v>
      </c>
      <c r="F995" s="6" t="s">
        <v>1730</v>
      </c>
      <c r="G995" s="6" t="s">
        <v>1731</v>
      </c>
      <c r="H995" s="55">
        <v>1</v>
      </c>
      <c r="I995" s="6" t="s">
        <v>121</v>
      </c>
      <c r="J995" s="6">
        <v>0</v>
      </c>
      <c r="K995" s="6"/>
    </row>
    <row r="996" spans="1:11" ht="15.6" x14ac:dyDescent="0.3">
      <c r="A996" s="6" t="s">
        <v>792</v>
      </c>
      <c r="B996" s="6" t="s">
        <v>3438</v>
      </c>
      <c r="C996" s="6" t="s">
        <v>46</v>
      </c>
      <c r="D996" s="6" t="s">
        <v>2836</v>
      </c>
      <c r="E996" s="6" t="s">
        <v>1719</v>
      </c>
      <c r="F996" s="6" t="s">
        <v>1720</v>
      </c>
      <c r="G996" s="6" t="s">
        <v>1721</v>
      </c>
      <c r="H996" s="55">
        <v>1</v>
      </c>
      <c r="I996" s="6" t="s">
        <v>121</v>
      </c>
      <c r="J996" s="6">
        <v>0</v>
      </c>
      <c r="K996" s="6"/>
    </row>
    <row r="997" spans="1:11" ht="15.6" x14ac:dyDescent="0.3">
      <c r="A997" s="6" t="s">
        <v>792</v>
      </c>
      <c r="B997" s="6" t="s">
        <v>3438</v>
      </c>
      <c r="C997" s="6" t="s">
        <v>46</v>
      </c>
      <c r="D997" s="6" t="s">
        <v>2855</v>
      </c>
      <c r="E997" s="6" t="s">
        <v>1766</v>
      </c>
      <c r="F997" s="6" t="s">
        <v>1767</v>
      </c>
      <c r="G997" s="6" t="s">
        <v>284</v>
      </c>
      <c r="H997" s="55">
        <v>1</v>
      </c>
      <c r="I997" s="6" t="s">
        <v>121</v>
      </c>
      <c r="J997" s="6">
        <v>0</v>
      </c>
      <c r="K997" s="6"/>
    </row>
    <row r="998" spans="1:11" ht="15.6" x14ac:dyDescent="0.3">
      <c r="A998" s="6" t="s">
        <v>792</v>
      </c>
      <c r="B998" s="6" t="s">
        <v>3438</v>
      </c>
      <c r="C998" s="6" t="s">
        <v>46</v>
      </c>
      <c r="D998" s="6" t="s">
        <v>2917</v>
      </c>
      <c r="E998" s="6" t="s">
        <v>1739</v>
      </c>
      <c r="F998" s="6" t="s">
        <v>1740</v>
      </c>
      <c r="G998" s="6" t="s">
        <v>1741</v>
      </c>
      <c r="H998" s="55">
        <v>1</v>
      </c>
      <c r="I998" s="6" t="s">
        <v>121</v>
      </c>
      <c r="J998" s="6">
        <v>0</v>
      </c>
      <c r="K998" s="6"/>
    </row>
    <row r="999" spans="1:11" ht="15.6" x14ac:dyDescent="0.3">
      <c r="A999" s="6" t="s">
        <v>792</v>
      </c>
      <c r="B999" s="6" t="s">
        <v>3438</v>
      </c>
      <c r="C999" s="6" t="s">
        <v>46</v>
      </c>
      <c r="D999" s="6" t="s">
        <v>2917</v>
      </c>
      <c r="E999" s="6" t="s">
        <v>1724</v>
      </c>
      <c r="F999" s="6" t="s">
        <v>1725</v>
      </c>
      <c r="G999" s="6" t="s">
        <v>1726</v>
      </c>
      <c r="H999" s="55">
        <v>1</v>
      </c>
      <c r="I999" s="6" t="s">
        <v>121</v>
      </c>
      <c r="J999" s="6">
        <v>0</v>
      </c>
      <c r="K999" s="6"/>
    </row>
    <row r="1000" spans="1:11" ht="15.6" x14ac:dyDescent="0.3">
      <c r="A1000" s="6" t="s">
        <v>792</v>
      </c>
      <c r="B1000" s="6" t="s">
        <v>3438</v>
      </c>
      <c r="C1000" s="6" t="s">
        <v>46</v>
      </c>
      <c r="D1000" s="6" t="s">
        <v>2893</v>
      </c>
      <c r="E1000" s="6" t="s">
        <v>3473</v>
      </c>
      <c r="F1000" s="6" t="s">
        <v>596</v>
      </c>
      <c r="G1000" s="6" t="s">
        <v>3474</v>
      </c>
      <c r="H1000" s="55">
        <v>1</v>
      </c>
      <c r="I1000" s="6" t="s">
        <v>121</v>
      </c>
      <c r="J1000" s="6">
        <v>0</v>
      </c>
      <c r="K1000" s="6"/>
    </row>
    <row r="1001" spans="1:11" s="8" customFormat="1" ht="15.6" x14ac:dyDescent="0.3">
      <c r="A1001" s="8" t="s">
        <v>2562</v>
      </c>
      <c r="B1001" s="61"/>
      <c r="H1001" s="29">
        <f>SUM(H975:H1000)</f>
        <v>26</v>
      </c>
      <c r="J1001" s="29">
        <f>SUM(J975:J1000)</f>
        <v>0</v>
      </c>
      <c r="K1001" s="62">
        <f>(J1001/H1001)</f>
        <v>0</v>
      </c>
    </row>
    <row r="1002" spans="1:11" ht="15.6" x14ac:dyDescent="0.3">
      <c r="A1002" s="6"/>
      <c r="B1002" s="6"/>
      <c r="C1002" s="6"/>
      <c r="D1002" s="6"/>
      <c r="E1002" s="6"/>
      <c r="F1002" s="6"/>
      <c r="G1002" s="6"/>
      <c r="H1002" s="55"/>
      <c r="I1002" s="6"/>
      <c r="J1002" s="6"/>
      <c r="K1002" s="6"/>
    </row>
    <row r="1003" spans="1:11" ht="15.6" x14ac:dyDescent="0.3">
      <c r="A1003" s="6" t="s">
        <v>792</v>
      </c>
      <c r="B1003" s="6" t="s">
        <v>3438</v>
      </c>
      <c r="C1003" s="6" t="s">
        <v>47</v>
      </c>
      <c r="D1003" s="6" t="s">
        <v>3141</v>
      </c>
      <c r="E1003" s="6" t="s">
        <v>3142</v>
      </c>
      <c r="F1003" s="6" t="s">
        <v>729</v>
      </c>
      <c r="G1003" s="6" t="s">
        <v>1314</v>
      </c>
      <c r="H1003" s="55">
        <v>1</v>
      </c>
      <c r="I1003" s="6" t="s">
        <v>121</v>
      </c>
      <c r="J1003" s="6">
        <v>0</v>
      </c>
      <c r="K1003" s="6"/>
    </row>
    <row r="1004" spans="1:11" ht="15.6" x14ac:dyDescent="0.3">
      <c r="A1004" s="6" t="s">
        <v>792</v>
      </c>
      <c r="B1004" s="6" t="s">
        <v>3438</v>
      </c>
      <c r="C1004" s="6" t="s">
        <v>47</v>
      </c>
      <c r="D1004" s="6" t="s">
        <v>3267</v>
      </c>
      <c r="E1004" s="6" t="s">
        <v>3475</v>
      </c>
      <c r="F1004" s="6" t="s">
        <v>1777</v>
      </c>
      <c r="G1004" s="6" t="s">
        <v>135</v>
      </c>
      <c r="H1004" s="55">
        <v>1</v>
      </c>
      <c r="I1004" s="6" t="s">
        <v>121</v>
      </c>
      <c r="J1004" s="6">
        <v>0</v>
      </c>
      <c r="K1004" s="6"/>
    </row>
    <row r="1005" spans="1:11" ht="15.6" x14ac:dyDescent="0.3">
      <c r="A1005" s="6" t="s">
        <v>792</v>
      </c>
      <c r="B1005" s="6" t="s">
        <v>3438</v>
      </c>
      <c r="C1005" s="6" t="s">
        <v>47</v>
      </c>
      <c r="D1005" s="6" t="s">
        <v>3476</v>
      </c>
      <c r="E1005" s="6" t="s">
        <v>3477</v>
      </c>
      <c r="F1005" s="6" t="s">
        <v>1781</v>
      </c>
      <c r="G1005" s="6" t="s">
        <v>1454</v>
      </c>
      <c r="H1005" s="55">
        <v>1</v>
      </c>
      <c r="I1005" s="6" t="s">
        <v>121</v>
      </c>
      <c r="J1005" s="6">
        <v>0</v>
      </c>
      <c r="K1005" s="6"/>
    </row>
    <row r="1006" spans="1:11" ht="15.6" x14ac:dyDescent="0.3">
      <c r="A1006" s="6" t="s">
        <v>792</v>
      </c>
      <c r="B1006" s="6" t="s">
        <v>3438</v>
      </c>
      <c r="C1006" s="6" t="s">
        <v>47</v>
      </c>
      <c r="D1006" s="6" t="s">
        <v>2893</v>
      </c>
      <c r="E1006" s="6" t="s">
        <v>3478</v>
      </c>
      <c r="F1006" s="6" t="s">
        <v>3479</v>
      </c>
      <c r="G1006" s="6" t="s">
        <v>3480</v>
      </c>
      <c r="H1006" s="55">
        <v>1</v>
      </c>
      <c r="I1006" s="6" t="s">
        <v>121</v>
      </c>
      <c r="J1006" s="6">
        <v>0</v>
      </c>
      <c r="K1006" s="6"/>
    </row>
    <row r="1007" spans="1:11" ht="15.6" x14ac:dyDescent="0.3">
      <c r="A1007" s="6" t="s">
        <v>792</v>
      </c>
      <c r="B1007" s="6" t="s">
        <v>3438</v>
      </c>
      <c r="C1007" s="6" t="s">
        <v>47</v>
      </c>
      <c r="D1007" s="6" t="s">
        <v>2917</v>
      </c>
      <c r="E1007" s="6" t="s">
        <v>1771</v>
      </c>
      <c r="F1007" s="6" t="s">
        <v>1772</v>
      </c>
      <c r="G1007" s="6" t="s">
        <v>1773</v>
      </c>
      <c r="H1007" s="55">
        <v>1</v>
      </c>
      <c r="I1007" s="6" t="s">
        <v>121</v>
      </c>
      <c r="J1007" s="6">
        <v>0</v>
      </c>
      <c r="K1007" s="6"/>
    </row>
    <row r="1008" spans="1:11" ht="15.6" x14ac:dyDescent="0.3">
      <c r="A1008" s="6" t="s">
        <v>792</v>
      </c>
      <c r="B1008" s="6" t="s">
        <v>3438</v>
      </c>
      <c r="C1008" s="6" t="s">
        <v>47</v>
      </c>
      <c r="D1008" s="6" t="s">
        <v>2907</v>
      </c>
      <c r="E1008" s="6" t="s">
        <v>1782</v>
      </c>
      <c r="F1008" s="6" t="s">
        <v>1537</v>
      </c>
      <c r="G1008" s="6" t="s">
        <v>1783</v>
      </c>
      <c r="H1008" s="55">
        <v>1</v>
      </c>
      <c r="I1008" s="6" t="s">
        <v>121</v>
      </c>
      <c r="J1008" s="6">
        <v>0</v>
      </c>
      <c r="K1008" s="6"/>
    </row>
    <row r="1009" spans="1:11" ht="15.6" x14ac:dyDescent="0.3">
      <c r="A1009" s="6" t="s">
        <v>792</v>
      </c>
      <c r="B1009" s="6" t="s">
        <v>3438</v>
      </c>
      <c r="C1009" s="6" t="s">
        <v>47</v>
      </c>
      <c r="D1009" s="6" t="s">
        <v>2892</v>
      </c>
      <c r="E1009" s="6" t="s">
        <v>1778</v>
      </c>
      <c r="F1009" s="6" t="s">
        <v>1779</v>
      </c>
      <c r="G1009" s="6" t="s">
        <v>1780</v>
      </c>
      <c r="H1009" s="55">
        <v>1</v>
      </c>
      <c r="I1009" s="6" t="s">
        <v>121</v>
      </c>
      <c r="J1009" s="6">
        <v>0</v>
      </c>
      <c r="K1009" s="6"/>
    </row>
    <row r="1010" spans="1:11" ht="15.6" x14ac:dyDescent="0.3">
      <c r="A1010" s="6" t="s">
        <v>792</v>
      </c>
      <c r="B1010" s="6" t="s">
        <v>3438</v>
      </c>
      <c r="C1010" s="6" t="s">
        <v>47</v>
      </c>
      <c r="D1010" s="6" t="s">
        <v>2892</v>
      </c>
      <c r="E1010" s="6" t="s">
        <v>1774</v>
      </c>
      <c r="F1010" s="6" t="s">
        <v>1775</v>
      </c>
      <c r="G1010" s="6" t="s">
        <v>1776</v>
      </c>
      <c r="H1010" s="55">
        <v>1</v>
      </c>
      <c r="I1010" s="6" t="s">
        <v>121</v>
      </c>
      <c r="J1010" s="6">
        <v>0</v>
      </c>
      <c r="K1010" s="6"/>
    </row>
    <row r="1011" spans="1:11" ht="15.6" x14ac:dyDescent="0.3">
      <c r="A1011" s="6" t="s">
        <v>792</v>
      </c>
      <c r="B1011" s="6" t="s">
        <v>3438</v>
      </c>
      <c r="C1011" s="6" t="s">
        <v>47</v>
      </c>
      <c r="D1011" s="6" t="s">
        <v>2876</v>
      </c>
      <c r="E1011" s="6" t="s">
        <v>1784</v>
      </c>
      <c r="F1011" s="6" t="s">
        <v>1785</v>
      </c>
      <c r="G1011" s="6" t="s">
        <v>369</v>
      </c>
      <c r="H1011" s="55">
        <v>1</v>
      </c>
      <c r="I1011" s="6" t="s">
        <v>121</v>
      </c>
      <c r="J1011" s="6">
        <v>0</v>
      </c>
      <c r="K1011" s="6"/>
    </row>
    <row r="1012" spans="1:11" s="8" customFormat="1" ht="15.6" x14ac:dyDescent="0.3">
      <c r="A1012" s="8" t="s">
        <v>2562</v>
      </c>
      <c r="B1012" s="61"/>
      <c r="H1012" s="29">
        <f>SUM(H1003:H1011)</f>
        <v>9</v>
      </c>
      <c r="J1012" s="29">
        <f>SUM(J1003:J1011)</f>
        <v>0</v>
      </c>
      <c r="K1012" s="62">
        <f>(J1012/H1012)</f>
        <v>0</v>
      </c>
    </row>
    <row r="1013" spans="1:11" s="8" customFormat="1" ht="15.6" x14ac:dyDescent="0.3">
      <c r="A1013" s="8" t="s">
        <v>2563</v>
      </c>
      <c r="B1013" s="61"/>
      <c r="H1013" s="29">
        <f>SUM(H957+H973+H1001+H1012)</f>
        <v>73</v>
      </c>
      <c r="J1013" s="29">
        <f>SUM(J957+J973+J1001+J1012)</f>
        <v>0</v>
      </c>
      <c r="K1013" s="62">
        <f>(J1013/H1013)</f>
        <v>0</v>
      </c>
    </row>
    <row r="1014" spans="1:11" s="41" customFormat="1" ht="15.6" x14ac:dyDescent="0.3">
      <c r="A1014" s="41" t="s">
        <v>2564</v>
      </c>
      <c r="B1014" s="63"/>
      <c r="H1014" s="52">
        <f>SUM(H460+H550+H649+H761+H850+H931+H1013)</f>
        <v>556</v>
      </c>
      <c r="J1014" s="52">
        <f>SUM(J460+J550+J649+J761+J850+J931+J1013)</f>
        <v>9</v>
      </c>
      <c r="K1014" s="53">
        <f>(J1014/H1014)</f>
        <v>1.618705035971223E-2</v>
      </c>
    </row>
    <row r="1015" spans="1:11" ht="15.6" x14ac:dyDescent="0.3">
      <c r="A1015" s="6"/>
      <c r="B1015" s="6"/>
      <c r="C1015" s="6"/>
      <c r="D1015" s="6"/>
      <c r="E1015" s="6"/>
      <c r="F1015" s="6"/>
      <c r="G1015" s="6"/>
      <c r="H1015" s="55"/>
      <c r="I1015" s="6"/>
      <c r="J1015" s="6"/>
      <c r="K1015" s="6"/>
    </row>
    <row r="1016" spans="1:11" ht="15.6" x14ac:dyDescent="0.3">
      <c r="A1016" s="6" t="s">
        <v>132</v>
      </c>
      <c r="B1016" s="6" t="s">
        <v>3481</v>
      </c>
      <c r="C1016" s="6" t="s">
        <v>50</v>
      </c>
      <c r="D1016" s="6" t="s">
        <v>2907</v>
      </c>
      <c r="E1016" s="6" t="s">
        <v>3482</v>
      </c>
      <c r="F1016" s="6" t="s">
        <v>1796</v>
      </c>
      <c r="G1016" s="6" t="s">
        <v>848</v>
      </c>
      <c r="H1016" s="55">
        <v>1</v>
      </c>
      <c r="I1016" s="6" t="s">
        <v>121</v>
      </c>
      <c r="J1016" s="6">
        <v>0</v>
      </c>
      <c r="K1016" s="6"/>
    </row>
    <row r="1017" spans="1:11" ht="15.6" x14ac:dyDescent="0.3">
      <c r="A1017" s="6" t="s">
        <v>132</v>
      </c>
      <c r="B1017" s="6" t="s">
        <v>3481</v>
      </c>
      <c r="C1017" s="6" t="s">
        <v>50</v>
      </c>
      <c r="D1017" s="6" t="s">
        <v>3025</v>
      </c>
      <c r="E1017" s="6" t="s">
        <v>3483</v>
      </c>
      <c r="F1017" s="6" t="s">
        <v>1788</v>
      </c>
      <c r="G1017" s="6" t="s">
        <v>371</v>
      </c>
      <c r="H1017" s="55">
        <v>1</v>
      </c>
      <c r="I1017" s="6" t="s">
        <v>121</v>
      </c>
      <c r="J1017" s="6">
        <v>0</v>
      </c>
      <c r="K1017" s="6"/>
    </row>
    <row r="1018" spans="1:11" ht="15.6" x14ac:dyDescent="0.3">
      <c r="A1018" s="6" t="s">
        <v>132</v>
      </c>
      <c r="B1018" s="6" t="s">
        <v>3481</v>
      </c>
      <c r="C1018" s="6" t="s">
        <v>50</v>
      </c>
      <c r="D1018" s="6" t="s">
        <v>2871</v>
      </c>
      <c r="E1018" s="6" t="s">
        <v>3484</v>
      </c>
      <c r="F1018" s="6" t="s">
        <v>1794</v>
      </c>
      <c r="G1018" s="6" t="s">
        <v>1795</v>
      </c>
      <c r="H1018" s="55">
        <v>1</v>
      </c>
      <c r="I1018" s="6" t="s">
        <v>121</v>
      </c>
      <c r="J1018" s="6">
        <v>0</v>
      </c>
      <c r="K1018" s="6"/>
    </row>
    <row r="1019" spans="1:11" ht="15.6" x14ac:dyDescent="0.3">
      <c r="A1019" s="6" t="s">
        <v>132</v>
      </c>
      <c r="B1019" s="6" t="s">
        <v>3481</v>
      </c>
      <c r="C1019" s="6" t="s">
        <v>50</v>
      </c>
      <c r="D1019" s="6" t="s">
        <v>2974</v>
      </c>
      <c r="E1019" s="6" t="s">
        <v>1786</v>
      </c>
      <c r="F1019" s="6" t="s">
        <v>1787</v>
      </c>
      <c r="G1019" s="6" t="s">
        <v>1369</v>
      </c>
      <c r="H1019" s="55">
        <v>1</v>
      </c>
      <c r="I1019" s="6" t="s">
        <v>121</v>
      </c>
      <c r="J1019" s="6">
        <v>0</v>
      </c>
      <c r="K1019" s="6"/>
    </row>
    <row r="1020" spans="1:11" ht="15.6" x14ac:dyDescent="0.3">
      <c r="A1020" s="6" t="s">
        <v>132</v>
      </c>
      <c r="B1020" s="6" t="s">
        <v>3481</v>
      </c>
      <c r="C1020" s="6" t="s">
        <v>50</v>
      </c>
      <c r="D1020" s="6" t="s">
        <v>2974</v>
      </c>
      <c r="E1020" s="6" t="s">
        <v>1797</v>
      </c>
      <c r="F1020" s="6" t="s">
        <v>566</v>
      </c>
      <c r="G1020" s="6" t="s">
        <v>1798</v>
      </c>
      <c r="H1020" s="55">
        <v>1</v>
      </c>
      <c r="I1020" s="6" t="s">
        <v>121</v>
      </c>
      <c r="J1020" s="6">
        <v>0</v>
      </c>
      <c r="K1020" s="6"/>
    </row>
    <row r="1021" spans="1:11" ht="15.6" x14ac:dyDescent="0.3">
      <c r="A1021" s="6" t="s">
        <v>132</v>
      </c>
      <c r="B1021" s="6" t="s">
        <v>3481</v>
      </c>
      <c r="C1021" s="6" t="s">
        <v>50</v>
      </c>
      <c r="D1021" s="6" t="s">
        <v>2974</v>
      </c>
      <c r="E1021" s="6" t="s">
        <v>1799</v>
      </c>
      <c r="F1021" s="6" t="s">
        <v>296</v>
      </c>
      <c r="G1021" s="6" t="s">
        <v>1571</v>
      </c>
      <c r="H1021" s="55">
        <v>1</v>
      </c>
      <c r="I1021" s="6" t="s">
        <v>121</v>
      </c>
      <c r="J1021" s="6">
        <v>0</v>
      </c>
      <c r="K1021" s="6"/>
    </row>
    <row r="1022" spans="1:11" ht="15.6" x14ac:dyDescent="0.3">
      <c r="A1022" s="6" t="s">
        <v>132</v>
      </c>
      <c r="B1022" s="6" t="s">
        <v>3481</v>
      </c>
      <c r="C1022" s="6" t="s">
        <v>50</v>
      </c>
      <c r="D1022" s="6" t="s">
        <v>2917</v>
      </c>
      <c r="E1022" s="6" t="s">
        <v>1789</v>
      </c>
      <c r="F1022" s="6" t="s">
        <v>1790</v>
      </c>
      <c r="G1022" s="6" t="s">
        <v>1791</v>
      </c>
      <c r="H1022" s="55">
        <v>1</v>
      </c>
      <c r="I1022" s="6" t="s">
        <v>121</v>
      </c>
      <c r="J1022" s="6">
        <v>0</v>
      </c>
      <c r="K1022" s="6"/>
    </row>
    <row r="1023" spans="1:11" ht="15.6" x14ac:dyDescent="0.3">
      <c r="A1023" s="6" t="s">
        <v>132</v>
      </c>
      <c r="B1023" s="6" t="s">
        <v>3481</v>
      </c>
      <c r="C1023" s="6" t="s">
        <v>50</v>
      </c>
      <c r="D1023" s="6" t="s">
        <v>2917</v>
      </c>
      <c r="E1023" s="6" t="s">
        <v>1792</v>
      </c>
      <c r="F1023" s="6" t="s">
        <v>1793</v>
      </c>
      <c r="G1023" s="6" t="s">
        <v>257</v>
      </c>
      <c r="H1023" s="55">
        <v>1</v>
      </c>
      <c r="I1023" s="6" t="s">
        <v>121</v>
      </c>
      <c r="J1023" s="6">
        <v>0</v>
      </c>
      <c r="K1023" s="6"/>
    </row>
    <row r="1024" spans="1:11" s="8" customFormat="1" ht="15.6" x14ac:dyDescent="0.3">
      <c r="A1024" s="8" t="s">
        <v>2562</v>
      </c>
      <c r="B1024" s="61"/>
      <c r="H1024" s="29">
        <f>SUM(H1016:H1023)</f>
        <v>8</v>
      </c>
      <c r="J1024" s="29">
        <f>SUM(J1016:J1023)</f>
        <v>0</v>
      </c>
      <c r="K1024" s="62">
        <f>(J1024/H1024)</f>
        <v>0</v>
      </c>
    </row>
    <row r="1025" spans="1:11" ht="15.6" x14ac:dyDescent="0.3">
      <c r="A1025" s="6"/>
      <c r="B1025" s="6"/>
      <c r="C1025" s="6"/>
      <c r="D1025" s="6"/>
      <c r="E1025" s="6"/>
      <c r="F1025" s="6"/>
      <c r="G1025" s="6"/>
      <c r="H1025" s="55"/>
      <c r="I1025" s="6"/>
      <c r="J1025" s="6"/>
      <c r="K1025" s="6"/>
    </row>
    <row r="1026" spans="1:11" ht="15.6" x14ac:dyDescent="0.3">
      <c r="A1026" s="6" t="s">
        <v>132</v>
      </c>
      <c r="B1026" s="6" t="s">
        <v>3481</v>
      </c>
      <c r="C1026" s="6" t="s">
        <v>53</v>
      </c>
      <c r="D1026" s="6" t="s">
        <v>2856</v>
      </c>
      <c r="E1026" s="6" t="s">
        <v>1808</v>
      </c>
      <c r="F1026" s="6" t="s">
        <v>885</v>
      </c>
      <c r="G1026" s="6" t="s">
        <v>1809</v>
      </c>
      <c r="H1026" s="55">
        <v>1</v>
      </c>
      <c r="I1026" s="6" t="s">
        <v>121</v>
      </c>
      <c r="J1026" s="6">
        <v>0</v>
      </c>
      <c r="K1026" s="6"/>
    </row>
    <row r="1027" spans="1:11" ht="15.6" x14ac:dyDescent="0.3">
      <c r="A1027" s="6" t="s">
        <v>132</v>
      </c>
      <c r="B1027" s="6" t="s">
        <v>3481</v>
      </c>
      <c r="C1027" s="6" t="s">
        <v>53</v>
      </c>
      <c r="D1027" s="6" t="s">
        <v>2854</v>
      </c>
      <c r="E1027" s="6" t="s">
        <v>1803</v>
      </c>
      <c r="F1027" s="6" t="s">
        <v>1804</v>
      </c>
      <c r="G1027" s="6" t="s">
        <v>1805</v>
      </c>
      <c r="H1027" s="55">
        <v>1</v>
      </c>
      <c r="I1027" s="6" t="s">
        <v>121</v>
      </c>
      <c r="J1027" s="6">
        <v>0</v>
      </c>
      <c r="K1027" s="6"/>
    </row>
    <row r="1028" spans="1:11" ht="15.6" x14ac:dyDescent="0.3">
      <c r="A1028" s="6" t="s">
        <v>132</v>
      </c>
      <c r="B1028" s="6" t="s">
        <v>3481</v>
      </c>
      <c r="C1028" s="6" t="s">
        <v>53</v>
      </c>
      <c r="D1028" s="6" t="s">
        <v>3240</v>
      </c>
      <c r="E1028" s="6" t="s">
        <v>3485</v>
      </c>
      <c r="F1028" s="6" t="s">
        <v>1800</v>
      </c>
      <c r="G1028" s="6" t="s">
        <v>1801</v>
      </c>
      <c r="H1028" s="55">
        <v>1</v>
      </c>
      <c r="I1028" s="6" t="s">
        <v>121</v>
      </c>
      <c r="J1028" s="6">
        <v>0</v>
      </c>
      <c r="K1028" s="6"/>
    </row>
    <row r="1029" spans="1:11" ht="15.6" x14ac:dyDescent="0.3">
      <c r="A1029" s="6" t="s">
        <v>132</v>
      </c>
      <c r="B1029" s="6" t="s">
        <v>3481</v>
      </c>
      <c r="C1029" s="6" t="s">
        <v>53</v>
      </c>
      <c r="D1029" s="6" t="s">
        <v>3353</v>
      </c>
      <c r="E1029" s="6" t="s">
        <v>3486</v>
      </c>
      <c r="F1029" s="6" t="s">
        <v>1806</v>
      </c>
      <c r="G1029" s="6" t="s">
        <v>210</v>
      </c>
      <c r="H1029" s="55">
        <v>1</v>
      </c>
      <c r="I1029" s="6" t="s">
        <v>121</v>
      </c>
      <c r="J1029" s="6">
        <v>0</v>
      </c>
      <c r="K1029" s="6"/>
    </row>
    <row r="1030" spans="1:11" ht="15.6" x14ac:dyDescent="0.3">
      <c r="A1030" s="6" t="s">
        <v>132</v>
      </c>
      <c r="B1030" s="6" t="s">
        <v>3481</v>
      </c>
      <c r="C1030" s="6" t="s">
        <v>53</v>
      </c>
      <c r="D1030" s="6" t="s">
        <v>2972</v>
      </c>
      <c r="E1030" s="6" t="s">
        <v>3487</v>
      </c>
      <c r="F1030" s="6" t="s">
        <v>369</v>
      </c>
      <c r="G1030" s="6" t="s">
        <v>933</v>
      </c>
      <c r="H1030" s="55">
        <v>1</v>
      </c>
      <c r="I1030" s="6" t="s">
        <v>121</v>
      </c>
      <c r="J1030" s="6">
        <v>0</v>
      </c>
      <c r="K1030" s="6"/>
    </row>
    <row r="1031" spans="1:11" ht="15.6" x14ac:dyDescent="0.3">
      <c r="A1031" s="6" t="s">
        <v>132</v>
      </c>
      <c r="B1031" s="6" t="s">
        <v>3481</v>
      </c>
      <c r="C1031" s="6" t="s">
        <v>53</v>
      </c>
      <c r="D1031" s="6" t="s">
        <v>2972</v>
      </c>
      <c r="E1031" s="6" t="s">
        <v>3488</v>
      </c>
      <c r="F1031" s="6" t="s">
        <v>596</v>
      </c>
      <c r="G1031" s="6" t="s">
        <v>894</v>
      </c>
      <c r="H1031" s="55">
        <v>1</v>
      </c>
      <c r="I1031" s="6" t="s">
        <v>121</v>
      </c>
      <c r="J1031" s="6">
        <v>0</v>
      </c>
      <c r="K1031" s="6"/>
    </row>
    <row r="1032" spans="1:11" ht="15.6" x14ac:dyDescent="0.3">
      <c r="A1032" s="6" t="s">
        <v>132</v>
      </c>
      <c r="B1032" s="6" t="s">
        <v>3481</v>
      </c>
      <c r="C1032" s="6" t="s">
        <v>53</v>
      </c>
      <c r="D1032" s="6" t="s">
        <v>3087</v>
      </c>
      <c r="E1032" s="6" t="s">
        <v>3489</v>
      </c>
      <c r="F1032" s="6" t="s">
        <v>765</v>
      </c>
      <c r="G1032" s="6" t="s">
        <v>1807</v>
      </c>
      <c r="H1032" s="55">
        <v>1</v>
      </c>
      <c r="I1032" s="6" t="s">
        <v>121</v>
      </c>
      <c r="J1032" s="6">
        <v>0</v>
      </c>
      <c r="K1032" s="6"/>
    </row>
    <row r="1033" spans="1:11" ht="15.6" x14ac:dyDescent="0.3">
      <c r="A1033" s="6" t="s">
        <v>132</v>
      </c>
      <c r="B1033" s="6" t="s">
        <v>3481</v>
      </c>
      <c r="C1033" s="6" t="s">
        <v>53</v>
      </c>
      <c r="D1033" s="6" t="s">
        <v>2899</v>
      </c>
      <c r="E1033" s="6" t="s">
        <v>3490</v>
      </c>
      <c r="F1033" s="6" t="s">
        <v>1802</v>
      </c>
      <c r="G1033" s="6" t="s">
        <v>458</v>
      </c>
      <c r="H1033" s="55">
        <v>1</v>
      </c>
      <c r="I1033" s="6" t="s">
        <v>121</v>
      </c>
      <c r="J1033" s="6">
        <v>0</v>
      </c>
      <c r="K1033" s="6"/>
    </row>
    <row r="1034" spans="1:11" ht="15.6" x14ac:dyDescent="0.3">
      <c r="A1034" s="6" t="s">
        <v>132</v>
      </c>
      <c r="B1034" s="6" t="s">
        <v>3481</v>
      </c>
      <c r="C1034" s="6" t="s">
        <v>53</v>
      </c>
      <c r="D1034" s="6" t="s">
        <v>2907</v>
      </c>
      <c r="E1034" s="6" t="s">
        <v>1814</v>
      </c>
      <c r="F1034" s="6" t="s">
        <v>1815</v>
      </c>
      <c r="G1034" s="6" t="s">
        <v>1816</v>
      </c>
      <c r="H1034" s="55">
        <v>1</v>
      </c>
      <c r="I1034" s="6" t="s">
        <v>121</v>
      </c>
      <c r="J1034" s="6">
        <v>0</v>
      </c>
      <c r="K1034" s="6"/>
    </row>
    <row r="1035" spans="1:11" ht="15.6" x14ac:dyDescent="0.3">
      <c r="A1035" s="6" t="s">
        <v>132</v>
      </c>
      <c r="B1035" s="6" t="s">
        <v>3481</v>
      </c>
      <c r="C1035" s="6" t="s">
        <v>53</v>
      </c>
      <c r="D1035" s="6" t="s">
        <v>2856</v>
      </c>
      <c r="E1035" s="6" t="s">
        <v>1811</v>
      </c>
      <c r="F1035" s="6" t="s">
        <v>1812</v>
      </c>
      <c r="G1035" s="6" t="s">
        <v>269</v>
      </c>
      <c r="H1035" s="55">
        <v>1</v>
      </c>
      <c r="I1035" s="6" t="s">
        <v>121</v>
      </c>
      <c r="J1035" s="6">
        <v>0</v>
      </c>
      <c r="K1035" s="6"/>
    </row>
    <row r="1036" spans="1:11" ht="15.6" x14ac:dyDescent="0.3">
      <c r="A1036" s="6" t="s">
        <v>132</v>
      </c>
      <c r="B1036" s="6" t="s">
        <v>3481</v>
      </c>
      <c r="C1036" s="6" t="s">
        <v>53</v>
      </c>
      <c r="D1036" s="6" t="s">
        <v>2836</v>
      </c>
      <c r="E1036" s="6" t="s">
        <v>1810</v>
      </c>
      <c r="F1036" s="6" t="s">
        <v>927</v>
      </c>
      <c r="G1036" s="6" t="s">
        <v>1761</v>
      </c>
      <c r="H1036" s="55">
        <v>1</v>
      </c>
      <c r="I1036" s="6" t="s">
        <v>121</v>
      </c>
      <c r="J1036" s="6">
        <v>0</v>
      </c>
      <c r="K1036" s="6"/>
    </row>
    <row r="1037" spans="1:11" s="8" customFormat="1" ht="15.6" x14ac:dyDescent="0.3">
      <c r="A1037" s="8" t="s">
        <v>2562</v>
      </c>
      <c r="B1037" s="61"/>
      <c r="H1037" s="29">
        <f>SUM(H1026:H1036)</f>
        <v>11</v>
      </c>
      <c r="J1037" s="29">
        <f>SUM(J1026:J1036)</f>
        <v>0</v>
      </c>
      <c r="K1037" s="62">
        <f>(J1037/H1037)</f>
        <v>0</v>
      </c>
    </row>
    <row r="1038" spans="1:11" ht="15.6" x14ac:dyDescent="0.3">
      <c r="A1038" s="6"/>
      <c r="B1038" s="6"/>
      <c r="C1038" s="6"/>
      <c r="D1038" s="6"/>
      <c r="E1038" s="6"/>
      <c r="F1038" s="6"/>
      <c r="G1038" s="6"/>
      <c r="H1038" s="55"/>
      <c r="I1038" s="6"/>
      <c r="J1038" s="6"/>
      <c r="K1038" s="6"/>
    </row>
    <row r="1039" spans="1:11" ht="15.6" x14ac:dyDescent="0.3">
      <c r="A1039" s="6" t="s">
        <v>132</v>
      </c>
      <c r="B1039" s="6" t="s">
        <v>3481</v>
      </c>
      <c r="C1039" s="6" t="s">
        <v>49</v>
      </c>
      <c r="D1039" s="6" t="s">
        <v>2882</v>
      </c>
      <c r="E1039" s="6" t="s">
        <v>1832</v>
      </c>
      <c r="F1039" s="6" t="s">
        <v>1103</v>
      </c>
      <c r="G1039" s="6" t="s">
        <v>548</v>
      </c>
      <c r="H1039" s="55">
        <v>1</v>
      </c>
      <c r="I1039" s="6" t="s">
        <v>121</v>
      </c>
      <c r="J1039" s="6">
        <v>0</v>
      </c>
      <c r="K1039" s="6"/>
    </row>
    <row r="1040" spans="1:11" ht="15.6" x14ac:dyDescent="0.3">
      <c r="A1040" s="6" t="s">
        <v>132</v>
      </c>
      <c r="B1040" s="6" t="s">
        <v>3481</v>
      </c>
      <c r="C1040" s="6" t="s">
        <v>49</v>
      </c>
      <c r="D1040" s="6" t="s">
        <v>2942</v>
      </c>
      <c r="E1040" s="6" t="s">
        <v>1823</v>
      </c>
      <c r="F1040" s="6" t="s">
        <v>1824</v>
      </c>
      <c r="G1040" s="6" t="s">
        <v>1825</v>
      </c>
      <c r="H1040" s="55">
        <v>1</v>
      </c>
      <c r="I1040" s="6" t="s">
        <v>121</v>
      </c>
      <c r="J1040" s="6">
        <v>0</v>
      </c>
      <c r="K1040" s="6"/>
    </row>
    <row r="1041" spans="1:11" ht="15.6" x14ac:dyDescent="0.3">
      <c r="A1041" s="6" t="s">
        <v>132</v>
      </c>
      <c r="B1041" s="6" t="s">
        <v>3481</v>
      </c>
      <c r="C1041" s="6" t="s">
        <v>49</v>
      </c>
      <c r="D1041" s="6" t="s">
        <v>3491</v>
      </c>
      <c r="E1041" s="6" t="s">
        <v>3492</v>
      </c>
      <c r="F1041" s="6" t="s">
        <v>610</v>
      </c>
      <c r="G1041" s="6" t="s">
        <v>1751</v>
      </c>
      <c r="H1041" s="55">
        <v>1</v>
      </c>
      <c r="I1041" s="6" t="s">
        <v>121</v>
      </c>
      <c r="J1041" s="6">
        <v>0</v>
      </c>
      <c r="K1041" s="6"/>
    </row>
    <row r="1042" spans="1:11" ht="15.6" x14ac:dyDescent="0.3">
      <c r="A1042" s="6" t="s">
        <v>132</v>
      </c>
      <c r="B1042" s="6" t="s">
        <v>3481</v>
      </c>
      <c r="C1042" s="6" t="s">
        <v>49</v>
      </c>
      <c r="D1042" s="6" t="s">
        <v>3493</v>
      </c>
      <c r="E1042" s="6" t="s">
        <v>3494</v>
      </c>
      <c r="F1042" s="6" t="s">
        <v>1821</v>
      </c>
      <c r="G1042" s="6" t="s">
        <v>1822</v>
      </c>
      <c r="H1042" s="55">
        <v>1</v>
      </c>
      <c r="I1042" s="6" t="s">
        <v>121</v>
      </c>
      <c r="J1042" s="6">
        <v>0</v>
      </c>
      <c r="K1042" s="6"/>
    </row>
    <row r="1043" spans="1:11" ht="15.6" x14ac:dyDescent="0.3">
      <c r="A1043" s="6" t="s">
        <v>132</v>
      </c>
      <c r="B1043" s="6" t="s">
        <v>3481</v>
      </c>
      <c r="C1043" s="6" t="s">
        <v>49</v>
      </c>
      <c r="D1043" s="6" t="s">
        <v>3495</v>
      </c>
      <c r="E1043" s="6" t="s">
        <v>3496</v>
      </c>
      <c r="F1043" s="6" t="s">
        <v>160</v>
      </c>
      <c r="G1043" s="6" t="s">
        <v>654</v>
      </c>
      <c r="H1043" s="55">
        <v>1</v>
      </c>
      <c r="I1043" s="6" t="s">
        <v>121</v>
      </c>
      <c r="J1043" s="6">
        <v>0</v>
      </c>
      <c r="K1043" s="6"/>
    </row>
    <row r="1044" spans="1:11" ht="15.6" x14ac:dyDescent="0.3">
      <c r="A1044" s="6" t="s">
        <v>132</v>
      </c>
      <c r="B1044" s="6" t="s">
        <v>3481</v>
      </c>
      <c r="C1044" s="6" t="s">
        <v>49</v>
      </c>
      <c r="D1044" s="6" t="s">
        <v>2887</v>
      </c>
      <c r="E1044" s="6" t="s">
        <v>3497</v>
      </c>
      <c r="F1044" s="6" t="s">
        <v>1819</v>
      </c>
      <c r="G1044" s="6" t="s">
        <v>748</v>
      </c>
      <c r="H1044" s="55">
        <v>1</v>
      </c>
      <c r="I1044" s="6" t="s">
        <v>121</v>
      </c>
      <c r="J1044" s="6">
        <v>0</v>
      </c>
      <c r="K1044" s="6"/>
    </row>
    <row r="1045" spans="1:11" ht="15.6" x14ac:dyDescent="0.3">
      <c r="A1045" s="6" t="s">
        <v>132</v>
      </c>
      <c r="B1045" s="6" t="s">
        <v>3481</v>
      </c>
      <c r="C1045" s="6" t="s">
        <v>49</v>
      </c>
      <c r="D1045" s="6" t="s">
        <v>3141</v>
      </c>
      <c r="E1045" s="6" t="s">
        <v>3498</v>
      </c>
      <c r="F1045" s="6" t="s">
        <v>1828</v>
      </c>
      <c r="G1045" s="6" t="s">
        <v>301</v>
      </c>
      <c r="H1045" s="55">
        <v>1</v>
      </c>
      <c r="I1045" s="6" t="s">
        <v>121</v>
      </c>
      <c r="J1045" s="6">
        <v>0</v>
      </c>
      <c r="K1045" s="6"/>
    </row>
    <row r="1046" spans="1:11" ht="15.6" x14ac:dyDescent="0.3">
      <c r="A1046" s="6" t="s">
        <v>132</v>
      </c>
      <c r="B1046" s="6" t="s">
        <v>3481</v>
      </c>
      <c r="C1046" s="6" t="s">
        <v>49</v>
      </c>
      <c r="D1046" s="6" t="s">
        <v>2853</v>
      </c>
      <c r="E1046" s="6" t="s">
        <v>3500</v>
      </c>
      <c r="F1046" s="6" t="s">
        <v>1820</v>
      </c>
      <c r="G1046" s="6" t="s">
        <v>117</v>
      </c>
      <c r="H1046" s="55">
        <v>1</v>
      </c>
      <c r="I1046" s="6" t="s">
        <v>121</v>
      </c>
      <c r="J1046" s="6">
        <v>0</v>
      </c>
      <c r="K1046" s="6"/>
    </row>
    <row r="1047" spans="1:11" ht="15.6" x14ac:dyDescent="0.3">
      <c r="A1047" s="6" t="s">
        <v>132</v>
      </c>
      <c r="B1047" s="6" t="s">
        <v>3481</v>
      </c>
      <c r="C1047" s="6" t="s">
        <v>49</v>
      </c>
      <c r="D1047" s="6" t="s">
        <v>2836</v>
      </c>
      <c r="E1047" s="6" t="s">
        <v>3502</v>
      </c>
      <c r="F1047" s="6" t="s">
        <v>1833</v>
      </c>
      <c r="G1047" s="6" t="s">
        <v>1834</v>
      </c>
      <c r="H1047" s="55">
        <v>1</v>
      </c>
      <c r="I1047" s="6" t="s">
        <v>121</v>
      </c>
      <c r="J1047" s="6">
        <v>0</v>
      </c>
      <c r="K1047" s="6"/>
    </row>
    <row r="1048" spans="1:11" ht="15.6" x14ac:dyDescent="0.3">
      <c r="A1048" s="6" t="s">
        <v>132</v>
      </c>
      <c r="B1048" s="6" t="s">
        <v>3481</v>
      </c>
      <c r="C1048" s="6" t="s">
        <v>49</v>
      </c>
      <c r="D1048" s="6" t="s">
        <v>3219</v>
      </c>
      <c r="E1048" s="6" t="s">
        <v>3503</v>
      </c>
      <c r="F1048" s="6" t="s">
        <v>191</v>
      </c>
      <c r="G1048" s="6" t="s">
        <v>1818</v>
      </c>
      <c r="H1048" s="55">
        <v>1</v>
      </c>
      <c r="I1048" s="6" t="s">
        <v>121</v>
      </c>
      <c r="J1048" s="6">
        <v>0</v>
      </c>
      <c r="K1048" s="6"/>
    </row>
    <row r="1049" spans="1:11" ht="15.6" x14ac:dyDescent="0.3">
      <c r="A1049" s="6" t="s">
        <v>132</v>
      </c>
      <c r="B1049" s="6" t="s">
        <v>3481</v>
      </c>
      <c r="C1049" s="6" t="s">
        <v>49</v>
      </c>
      <c r="D1049" s="6" t="s">
        <v>3093</v>
      </c>
      <c r="E1049" s="6" t="s">
        <v>3504</v>
      </c>
      <c r="F1049" s="6" t="s">
        <v>418</v>
      </c>
      <c r="G1049" s="6" t="s">
        <v>1817</v>
      </c>
      <c r="H1049" s="55">
        <v>1</v>
      </c>
      <c r="I1049" s="6" t="s">
        <v>121</v>
      </c>
      <c r="J1049" s="6">
        <v>0</v>
      </c>
      <c r="K1049" s="6"/>
    </row>
    <row r="1050" spans="1:11" ht="15.6" x14ac:dyDescent="0.3">
      <c r="A1050" s="6" t="s">
        <v>132</v>
      </c>
      <c r="B1050" s="6" t="s">
        <v>3481</v>
      </c>
      <c r="C1050" s="6" t="s">
        <v>49</v>
      </c>
      <c r="D1050" s="6" t="s">
        <v>2951</v>
      </c>
      <c r="E1050" s="6" t="s">
        <v>1829</v>
      </c>
      <c r="F1050" s="6" t="s">
        <v>859</v>
      </c>
      <c r="G1050" s="6" t="s">
        <v>376</v>
      </c>
      <c r="H1050" s="55">
        <v>1</v>
      </c>
      <c r="I1050" s="6" t="s">
        <v>121</v>
      </c>
      <c r="J1050" s="6">
        <v>0</v>
      </c>
      <c r="K1050" s="6"/>
    </row>
    <row r="1051" spans="1:11" ht="15.6" x14ac:dyDescent="0.3">
      <c r="A1051" s="6" t="s">
        <v>132</v>
      </c>
      <c r="B1051" s="6" t="s">
        <v>3481</v>
      </c>
      <c r="C1051" s="6" t="s">
        <v>49</v>
      </c>
      <c r="D1051" s="6" t="s">
        <v>2942</v>
      </c>
      <c r="E1051" s="6" t="s">
        <v>1826</v>
      </c>
      <c r="F1051" s="6" t="s">
        <v>1827</v>
      </c>
      <c r="G1051" s="6" t="s">
        <v>714</v>
      </c>
      <c r="H1051" s="55">
        <v>1</v>
      </c>
      <c r="I1051" s="6" t="s">
        <v>121</v>
      </c>
      <c r="J1051" s="6">
        <v>0</v>
      </c>
      <c r="K1051" s="6"/>
    </row>
    <row r="1052" spans="1:11" ht="15.6" x14ac:dyDescent="0.3">
      <c r="A1052" s="6" t="s">
        <v>132</v>
      </c>
      <c r="B1052" s="6" t="s">
        <v>3481</v>
      </c>
      <c r="C1052" s="6" t="s">
        <v>49</v>
      </c>
      <c r="D1052" s="6" t="s">
        <v>2951</v>
      </c>
      <c r="E1052" s="6" t="s">
        <v>1830</v>
      </c>
      <c r="F1052" s="6" t="s">
        <v>1831</v>
      </c>
      <c r="G1052" s="6" t="s">
        <v>1670</v>
      </c>
      <c r="H1052" s="55">
        <v>1</v>
      </c>
      <c r="I1052" s="6" t="s">
        <v>121</v>
      </c>
      <c r="J1052" s="6">
        <v>0</v>
      </c>
      <c r="K1052" s="6"/>
    </row>
    <row r="1053" spans="1:11" s="8" customFormat="1" ht="15.6" x14ac:dyDescent="0.3">
      <c r="A1053" s="8" t="s">
        <v>2562</v>
      </c>
      <c r="B1053" s="61"/>
      <c r="H1053" s="29">
        <f>SUM(H1039:H1052)</f>
        <v>14</v>
      </c>
      <c r="J1053" s="29">
        <f>SUM(J1039:J1052)</f>
        <v>0</v>
      </c>
      <c r="K1053" s="62">
        <f>(J1053/H1053)</f>
        <v>0</v>
      </c>
    </row>
    <row r="1054" spans="1:11" ht="15.6" x14ac:dyDescent="0.3">
      <c r="A1054" s="6"/>
      <c r="B1054" s="6"/>
      <c r="C1054" s="6"/>
      <c r="D1054" s="6"/>
      <c r="E1054" s="6"/>
      <c r="F1054" s="6"/>
      <c r="G1054" s="6"/>
      <c r="H1054" s="55"/>
      <c r="I1054" s="6"/>
      <c r="J1054" s="6"/>
      <c r="K1054" s="6"/>
    </row>
    <row r="1055" spans="1:11" ht="15.6" x14ac:dyDescent="0.3">
      <c r="A1055" s="6" t="s">
        <v>132</v>
      </c>
      <c r="B1055" s="6" t="s">
        <v>3481</v>
      </c>
      <c r="C1055" s="6" t="s">
        <v>52</v>
      </c>
      <c r="D1055" s="6" t="s">
        <v>2912</v>
      </c>
      <c r="E1055" s="6" t="s">
        <v>1863</v>
      </c>
      <c r="F1055" s="6" t="s">
        <v>1864</v>
      </c>
      <c r="G1055" s="6" t="s">
        <v>1865</v>
      </c>
      <c r="H1055" s="55">
        <v>1</v>
      </c>
      <c r="I1055" s="6" t="s">
        <v>121</v>
      </c>
      <c r="J1055" s="6">
        <v>0</v>
      </c>
      <c r="K1055" s="6"/>
    </row>
    <row r="1056" spans="1:11" ht="15.6" x14ac:dyDescent="0.3">
      <c r="A1056" s="6" t="s">
        <v>132</v>
      </c>
      <c r="B1056" s="6" t="s">
        <v>3481</v>
      </c>
      <c r="C1056" s="6" t="s">
        <v>52</v>
      </c>
      <c r="D1056" s="6" t="s">
        <v>2837</v>
      </c>
      <c r="E1056" s="6" t="s">
        <v>1850</v>
      </c>
      <c r="F1056" s="6" t="s">
        <v>1851</v>
      </c>
      <c r="G1056" s="6" t="s">
        <v>1852</v>
      </c>
      <c r="H1056" s="55">
        <v>1</v>
      </c>
      <c r="I1056" s="6" t="s">
        <v>121</v>
      </c>
      <c r="J1056" s="6">
        <v>0</v>
      </c>
      <c r="K1056" s="6"/>
    </row>
    <row r="1057" spans="1:11" ht="15.6" x14ac:dyDescent="0.3">
      <c r="A1057" s="6" t="s">
        <v>132</v>
      </c>
      <c r="B1057" s="6" t="s">
        <v>3481</v>
      </c>
      <c r="C1057" s="6" t="s">
        <v>52</v>
      </c>
      <c r="D1057" s="6" t="s">
        <v>2942</v>
      </c>
      <c r="E1057" s="6" t="s">
        <v>1856</v>
      </c>
      <c r="F1057" s="6" t="s">
        <v>1857</v>
      </c>
      <c r="G1057" s="6" t="s">
        <v>1858</v>
      </c>
      <c r="H1057" s="55">
        <v>1</v>
      </c>
      <c r="I1057" s="6" t="s">
        <v>121</v>
      </c>
      <c r="J1057" s="6">
        <v>0</v>
      </c>
      <c r="K1057" s="6"/>
    </row>
    <row r="1058" spans="1:11" ht="15.6" x14ac:dyDescent="0.3">
      <c r="A1058" s="6" t="s">
        <v>132</v>
      </c>
      <c r="B1058" s="6" t="s">
        <v>3481</v>
      </c>
      <c r="C1058" s="6" t="s">
        <v>52</v>
      </c>
      <c r="D1058" s="6" t="s">
        <v>2951</v>
      </c>
      <c r="E1058" s="6" t="s">
        <v>1845</v>
      </c>
      <c r="F1058" s="6" t="s">
        <v>1846</v>
      </c>
      <c r="G1058" s="6" t="s">
        <v>135</v>
      </c>
      <c r="H1058" s="55">
        <v>1</v>
      </c>
      <c r="I1058" s="6" t="s">
        <v>121</v>
      </c>
      <c r="J1058" s="6">
        <v>0</v>
      </c>
      <c r="K1058" s="6"/>
    </row>
    <row r="1059" spans="1:11" ht="15.6" x14ac:dyDescent="0.3">
      <c r="A1059" s="6" t="s">
        <v>132</v>
      </c>
      <c r="B1059" s="6" t="s">
        <v>3481</v>
      </c>
      <c r="C1059" s="6" t="s">
        <v>52</v>
      </c>
      <c r="D1059" s="6" t="s">
        <v>2837</v>
      </c>
      <c r="E1059" s="6" t="s">
        <v>1872</v>
      </c>
      <c r="F1059" s="6" t="s">
        <v>1873</v>
      </c>
      <c r="G1059" s="6" t="s">
        <v>1874</v>
      </c>
      <c r="H1059" s="55">
        <v>1</v>
      </c>
      <c r="I1059" s="6" t="s">
        <v>121</v>
      </c>
      <c r="J1059" s="6">
        <v>0</v>
      </c>
      <c r="K1059" s="6"/>
    </row>
    <row r="1060" spans="1:11" ht="15.6" x14ac:dyDescent="0.3">
      <c r="A1060" s="6" t="s">
        <v>132</v>
      </c>
      <c r="B1060" s="6" t="s">
        <v>3481</v>
      </c>
      <c r="C1060" s="6" t="s">
        <v>52</v>
      </c>
      <c r="D1060" s="6" t="s">
        <v>2942</v>
      </c>
      <c r="E1060" s="6" t="s">
        <v>1867</v>
      </c>
      <c r="F1060" s="6" t="s">
        <v>1868</v>
      </c>
      <c r="G1060" s="6" t="s">
        <v>594</v>
      </c>
      <c r="H1060" s="55">
        <v>1</v>
      </c>
      <c r="I1060" s="6" t="s">
        <v>121</v>
      </c>
      <c r="J1060" s="6">
        <v>0</v>
      </c>
      <c r="K1060" s="6"/>
    </row>
    <row r="1061" spans="1:11" ht="15.6" x14ac:dyDescent="0.3">
      <c r="A1061" s="6" t="s">
        <v>132</v>
      </c>
      <c r="B1061" s="6" t="s">
        <v>3481</v>
      </c>
      <c r="C1061" s="6" t="s">
        <v>52</v>
      </c>
      <c r="D1061" s="6" t="s">
        <v>2974</v>
      </c>
      <c r="E1061" s="6" t="s">
        <v>1847</v>
      </c>
      <c r="F1061" s="6" t="s">
        <v>471</v>
      </c>
      <c r="G1061" s="6" t="s">
        <v>1848</v>
      </c>
      <c r="H1061" s="55">
        <v>1</v>
      </c>
      <c r="I1061" s="6" t="s">
        <v>121</v>
      </c>
      <c r="J1061" s="6">
        <v>0</v>
      </c>
      <c r="K1061" s="6"/>
    </row>
    <row r="1062" spans="1:11" ht="15.6" x14ac:dyDescent="0.3">
      <c r="A1062" s="6" t="s">
        <v>132</v>
      </c>
      <c r="B1062" s="6" t="s">
        <v>3481</v>
      </c>
      <c r="C1062" s="6" t="s">
        <v>52</v>
      </c>
      <c r="D1062" s="6" t="s">
        <v>2962</v>
      </c>
      <c r="E1062" s="6" t="s">
        <v>1836</v>
      </c>
      <c r="F1062" s="6" t="s">
        <v>1837</v>
      </c>
      <c r="G1062" s="6" t="s">
        <v>1838</v>
      </c>
      <c r="H1062" s="55">
        <v>1</v>
      </c>
      <c r="I1062" s="6" t="s">
        <v>121</v>
      </c>
      <c r="J1062" s="6">
        <v>0</v>
      </c>
      <c r="K1062" s="6"/>
    </row>
    <row r="1063" spans="1:11" ht="15.6" x14ac:dyDescent="0.3">
      <c r="A1063" s="6" t="s">
        <v>132</v>
      </c>
      <c r="B1063" s="6" t="s">
        <v>3481</v>
      </c>
      <c r="C1063" s="6" t="s">
        <v>52</v>
      </c>
      <c r="D1063" s="6" t="s">
        <v>2858</v>
      </c>
      <c r="E1063" s="6" t="s">
        <v>1861</v>
      </c>
      <c r="F1063" s="6" t="s">
        <v>1862</v>
      </c>
      <c r="G1063" s="6" t="s">
        <v>778</v>
      </c>
      <c r="H1063" s="55">
        <v>1</v>
      </c>
      <c r="I1063" s="6" t="s">
        <v>121</v>
      </c>
      <c r="J1063" s="6">
        <v>0</v>
      </c>
      <c r="K1063" s="6"/>
    </row>
    <row r="1064" spans="1:11" ht="15.6" x14ac:dyDescent="0.3">
      <c r="A1064" s="6" t="s">
        <v>132</v>
      </c>
      <c r="B1064" s="6" t="s">
        <v>3481</v>
      </c>
      <c r="C1064" s="6" t="s">
        <v>52</v>
      </c>
      <c r="D1064" s="6" t="s">
        <v>2837</v>
      </c>
      <c r="E1064" s="6" t="s">
        <v>1843</v>
      </c>
      <c r="F1064" s="6" t="s">
        <v>1844</v>
      </c>
      <c r="G1064" s="6" t="s">
        <v>397</v>
      </c>
      <c r="H1064" s="55">
        <v>1</v>
      </c>
      <c r="I1064" s="6" t="s">
        <v>121</v>
      </c>
      <c r="J1064" s="6">
        <v>0</v>
      </c>
      <c r="K1064" s="6"/>
    </row>
    <row r="1065" spans="1:11" ht="15.6" x14ac:dyDescent="0.3">
      <c r="A1065" s="6" t="s">
        <v>132</v>
      </c>
      <c r="B1065" s="6" t="s">
        <v>3481</v>
      </c>
      <c r="C1065" s="6" t="s">
        <v>52</v>
      </c>
      <c r="D1065" s="6" t="s">
        <v>2836</v>
      </c>
      <c r="E1065" s="6" t="s">
        <v>1835</v>
      </c>
      <c r="F1065" s="6" t="s">
        <v>843</v>
      </c>
      <c r="G1065" s="6" t="s">
        <v>369</v>
      </c>
      <c r="H1065" s="55">
        <v>1</v>
      </c>
      <c r="I1065" s="6" t="s">
        <v>121</v>
      </c>
      <c r="J1065" s="6">
        <v>0</v>
      </c>
      <c r="K1065" s="6"/>
    </row>
    <row r="1066" spans="1:11" ht="15.6" x14ac:dyDescent="0.3">
      <c r="A1066" s="6" t="s">
        <v>132</v>
      </c>
      <c r="B1066" s="6" t="s">
        <v>3481</v>
      </c>
      <c r="C1066" s="6" t="s">
        <v>52</v>
      </c>
      <c r="D1066" s="6" t="s">
        <v>2837</v>
      </c>
      <c r="E1066" s="6" t="s">
        <v>1876</v>
      </c>
      <c r="F1066" s="6" t="s">
        <v>467</v>
      </c>
      <c r="G1066" s="6" t="s">
        <v>1490</v>
      </c>
      <c r="H1066" s="55">
        <v>1</v>
      </c>
      <c r="I1066" s="6" t="s">
        <v>121</v>
      </c>
      <c r="J1066" s="6">
        <v>0</v>
      </c>
      <c r="K1066" s="6"/>
    </row>
    <row r="1067" spans="1:11" ht="15.6" x14ac:dyDescent="0.3">
      <c r="A1067" s="6" t="s">
        <v>132</v>
      </c>
      <c r="B1067" s="6" t="s">
        <v>3481</v>
      </c>
      <c r="C1067" s="6" t="s">
        <v>52</v>
      </c>
      <c r="D1067" s="6" t="s">
        <v>2836</v>
      </c>
      <c r="E1067" s="6" t="s">
        <v>1877</v>
      </c>
      <c r="F1067" s="6" t="s">
        <v>1878</v>
      </c>
      <c r="G1067" s="6" t="s">
        <v>1879</v>
      </c>
      <c r="H1067" s="55">
        <v>1</v>
      </c>
      <c r="I1067" s="6" t="s">
        <v>121</v>
      </c>
      <c r="J1067" s="6">
        <v>0</v>
      </c>
      <c r="K1067" s="6"/>
    </row>
    <row r="1068" spans="1:11" ht="15.6" x14ac:dyDescent="0.3">
      <c r="A1068" s="6" t="s">
        <v>132</v>
      </c>
      <c r="B1068" s="6" t="s">
        <v>3481</v>
      </c>
      <c r="C1068" s="6" t="s">
        <v>52</v>
      </c>
      <c r="D1068" s="6" t="s">
        <v>2876</v>
      </c>
      <c r="E1068" s="6" t="s">
        <v>1881</v>
      </c>
      <c r="F1068" s="6" t="s">
        <v>1882</v>
      </c>
      <c r="G1068" s="6" t="s">
        <v>1840</v>
      </c>
      <c r="H1068" s="55">
        <v>1</v>
      </c>
      <c r="I1068" s="6" t="s">
        <v>121</v>
      </c>
      <c r="J1068" s="6">
        <v>0</v>
      </c>
      <c r="K1068" s="6"/>
    </row>
    <row r="1069" spans="1:11" ht="15.6" x14ac:dyDescent="0.3">
      <c r="A1069" s="6" t="s">
        <v>132</v>
      </c>
      <c r="B1069" s="6" t="s">
        <v>3481</v>
      </c>
      <c r="C1069" s="6" t="s">
        <v>52</v>
      </c>
      <c r="D1069" s="6" t="s">
        <v>2893</v>
      </c>
      <c r="E1069" s="6" t="s">
        <v>3505</v>
      </c>
      <c r="F1069" s="6" t="s">
        <v>331</v>
      </c>
      <c r="G1069" s="6" t="s">
        <v>3506</v>
      </c>
      <c r="H1069" s="55">
        <v>1</v>
      </c>
      <c r="I1069" s="6" t="s">
        <v>121</v>
      </c>
      <c r="J1069" s="6">
        <v>0</v>
      </c>
      <c r="K1069" s="6"/>
    </row>
    <row r="1070" spans="1:11" ht="15.6" x14ac:dyDescent="0.3">
      <c r="A1070" s="6" t="s">
        <v>132</v>
      </c>
      <c r="B1070" s="6" t="s">
        <v>3481</v>
      </c>
      <c r="C1070" s="6" t="s">
        <v>52</v>
      </c>
      <c r="D1070" s="6" t="s">
        <v>2837</v>
      </c>
      <c r="E1070" s="6" t="s">
        <v>1841</v>
      </c>
      <c r="F1070" s="6" t="s">
        <v>1842</v>
      </c>
      <c r="G1070" s="6" t="s">
        <v>1221</v>
      </c>
      <c r="H1070" s="55">
        <v>1</v>
      </c>
      <c r="I1070" s="6" t="s">
        <v>121</v>
      </c>
      <c r="J1070" s="6">
        <v>0</v>
      </c>
      <c r="K1070" s="6"/>
    </row>
    <row r="1071" spans="1:11" ht="15.6" x14ac:dyDescent="0.3">
      <c r="A1071" s="6" t="s">
        <v>132</v>
      </c>
      <c r="B1071" s="6" t="s">
        <v>3481</v>
      </c>
      <c r="C1071" s="6" t="s">
        <v>52</v>
      </c>
      <c r="D1071" s="6" t="s">
        <v>3507</v>
      </c>
      <c r="E1071" s="6" t="s">
        <v>3508</v>
      </c>
      <c r="F1071" s="6" t="s">
        <v>1866</v>
      </c>
      <c r="G1071" s="6" t="s">
        <v>382</v>
      </c>
      <c r="H1071" s="55">
        <v>1</v>
      </c>
      <c r="I1071" s="6" t="s">
        <v>121</v>
      </c>
      <c r="J1071" s="6">
        <v>0</v>
      </c>
      <c r="K1071" s="6"/>
    </row>
    <row r="1072" spans="1:11" ht="15.6" x14ac:dyDescent="0.3">
      <c r="A1072" s="6" t="s">
        <v>132</v>
      </c>
      <c r="B1072" s="6" t="s">
        <v>3481</v>
      </c>
      <c r="C1072" s="6" t="s">
        <v>52</v>
      </c>
      <c r="D1072" s="6" t="s">
        <v>2885</v>
      </c>
      <c r="E1072" s="6" t="s">
        <v>3509</v>
      </c>
      <c r="F1072" s="6" t="s">
        <v>1849</v>
      </c>
      <c r="G1072" s="6" t="s">
        <v>778</v>
      </c>
      <c r="H1072" s="55">
        <v>1</v>
      </c>
      <c r="I1072" s="6" t="s">
        <v>121</v>
      </c>
      <c r="J1072" s="6">
        <v>0</v>
      </c>
      <c r="K1072" s="6"/>
    </row>
    <row r="1073" spans="1:11" ht="15.6" x14ac:dyDescent="0.3">
      <c r="A1073" s="6" t="s">
        <v>132</v>
      </c>
      <c r="B1073" s="6" t="s">
        <v>3481</v>
      </c>
      <c r="C1073" s="6" t="s">
        <v>52</v>
      </c>
      <c r="D1073" s="6" t="s">
        <v>3153</v>
      </c>
      <c r="E1073" s="6" t="s">
        <v>3510</v>
      </c>
      <c r="F1073" s="6" t="s">
        <v>596</v>
      </c>
      <c r="G1073" s="6" t="s">
        <v>292</v>
      </c>
      <c r="H1073" s="55">
        <v>1</v>
      </c>
      <c r="I1073" s="6" t="s">
        <v>121</v>
      </c>
      <c r="J1073" s="6">
        <v>0</v>
      </c>
      <c r="K1073" s="6"/>
    </row>
    <row r="1074" spans="1:11" ht="15.6" x14ac:dyDescent="0.3">
      <c r="A1074" s="6" t="s">
        <v>132</v>
      </c>
      <c r="B1074" s="6" t="s">
        <v>3481</v>
      </c>
      <c r="C1074" s="6" t="s">
        <v>52</v>
      </c>
      <c r="D1074" s="6" t="s">
        <v>3442</v>
      </c>
      <c r="E1074" s="6" t="s">
        <v>3511</v>
      </c>
      <c r="F1074" s="6" t="s">
        <v>947</v>
      </c>
      <c r="G1074" s="6" t="s">
        <v>160</v>
      </c>
      <c r="H1074" s="55">
        <v>1</v>
      </c>
      <c r="I1074" s="6" t="s">
        <v>121</v>
      </c>
      <c r="J1074" s="6">
        <v>0</v>
      </c>
      <c r="K1074" s="6"/>
    </row>
    <row r="1075" spans="1:11" ht="15.6" x14ac:dyDescent="0.3">
      <c r="A1075" s="6" t="s">
        <v>132</v>
      </c>
      <c r="B1075" s="6" t="s">
        <v>3481</v>
      </c>
      <c r="C1075" s="6" t="s">
        <v>52</v>
      </c>
      <c r="D1075" s="6" t="s">
        <v>3057</v>
      </c>
      <c r="E1075" s="6" t="s">
        <v>3512</v>
      </c>
      <c r="F1075" s="6" t="s">
        <v>1854</v>
      </c>
      <c r="G1075" s="6" t="s">
        <v>1855</v>
      </c>
      <c r="H1075" s="55">
        <v>1</v>
      </c>
      <c r="I1075" s="6" t="s">
        <v>121</v>
      </c>
      <c r="J1075" s="6">
        <v>0</v>
      </c>
      <c r="K1075" s="6"/>
    </row>
    <row r="1076" spans="1:11" ht="15.6" x14ac:dyDescent="0.3">
      <c r="A1076" s="6" t="s">
        <v>132</v>
      </c>
      <c r="B1076" s="6" t="s">
        <v>3481</v>
      </c>
      <c r="C1076" s="6" t="s">
        <v>52</v>
      </c>
      <c r="D1076" s="6" t="s">
        <v>2890</v>
      </c>
      <c r="E1076" s="6" t="s">
        <v>3513</v>
      </c>
      <c r="F1076" s="6" t="s">
        <v>1869</v>
      </c>
      <c r="G1076" s="6" t="s">
        <v>210</v>
      </c>
      <c r="H1076" s="55">
        <v>1</v>
      </c>
      <c r="I1076" s="6" t="s">
        <v>121</v>
      </c>
      <c r="J1076" s="6">
        <v>0</v>
      </c>
      <c r="K1076" s="6"/>
    </row>
    <row r="1077" spans="1:11" ht="15.6" x14ac:dyDescent="0.3">
      <c r="A1077" s="6" t="s">
        <v>132</v>
      </c>
      <c r="B1077" s="6" t="s">
        <v>3481</v>
      </c>
      <c r="C1077" s="6" t="s">
        <v>52</v>
      </c>
      <c r="D1077" s="6" t="s">
        <v>3106</v>
      </c>
      <c r="E1077" s="6" t="s">
        <v>3514</v>
      </c>
      <c r="F1077" s="6" t="s">
        <v>1150</v>
      </c>
      <c r="G1077" s="6" t="s">
        <v>1316</v>
      </c>
      <c r="H1077" s="55">
        <v>1</v>
      </c>
      <c r="I1077" s="6" t="s">
        <v>121</v>
      </c>
      <c r="J1077" s="6">
        <v>0</v>
      </c>
      <c r="K1077" s="6"/>
    </row>
    <row r="1078" spans="1:11" ht="15.6" x14ac:dyDescent="0.3">
      <c r="A1078" s="6" t="s">
        <v>132</v>
      </c>
      <c r="B1078" s="6" t="s">
        <v>3481</v>
      </c>
      <c r="C1078" s="6" t="s">
        <v>52</v>
      </c>
      <c r="D1078" s="6" t="s">
        <v>3303</v>
      </c>
      <c r="E1078" s="6" t="s">
        <v>3515</v>
      </c>
      <c r="F1078" s="6" t="s">
        <v>1859</v>
      </c>
      <c r="G1078" s="6" t="s">
        <v>1860</v>
      </c>
      <c r="H1078" s="55">
        <v>1</v>
      </c>
      <c r="I1078" s="6" t="s">
        <v>121</v>
      </c>
      <c r="J1078" s="6">
        <v>0</v>
      </c>
      <c r="K1078" s="6"/>
    </row>
    <row r="1079" spans="1:11" ht="15.6" x14ac:dyDescent="0.3">
      <c r="A1079" s="6" t="s">
        <v>132</v>
      </c>
      <c r="B1079" s="6" t="s">
        <v>3481</v>
      </c>
      <c r="C1079" s="6" t="s">
        <v>52</v>
      </c>
      <c r="D1079" s="6" t="s">
        <v>2882</v>
      </c>
      <c r="E1079" s="6" t="s">
        <v>3516</v>
      </c>
      <c r="F1079" s="6" t="s">
        <v>1870</v>
      </c>
      <c r="G1079" s="6" t="s">
        <v>1871</v>
      </c>
      <c r="H1079" s="55">
        <v>1</v>
      </c>
      <c r="I1079" s="6" t="s">
        <v>121</v>
      </c>
      <c r="J1079" s="6">
        <v>0</v>
      </c>
      <c r="K1079" s="6"/>
    </row>
    <row r="1080" spans="1:11" ht="15.6" x14ac:dyDescent="0.3">
      <c r="A1080" s="6" t="s">
        <v>132</v>
      </c>
      <c r="B1080" s="6" t="s">
        <v>3481</v>
      </c>
      <c r="C1080" s="6" t="s">
        <v>52</v>
      </c>
      <c r="D1080" s="6" t="s">
        <v>2839</v>
      </c>
      <c r="E1080" s="6" t="s">
        <v>3517</v>
      </c>
      <c r="F1080" s="6" t="s">
        <v>1853</v>
      </c>
      <c r="G1080" s="6" t="s">
        <v>765</v>
      </c>
      <c r="H1080" s="55">
        <v>1</v>
      </c>
      <c r="I1080" s="6" t="s">
        <v>121</v>
      </c>
      <c r="J1080" s="6">
        <v>0</v>
      </c>
      <c r="K1080" s="6"/>
    </row>
    <row r="1081" spans="1:11" ht="15.6" x14ac:dyDescent="0.3">
      <c r="A1081" s="6" t="s">
        <v>132</v>
      </c>
      <c r="B1081" s="6" t="s">
        <v>3481</v>
      </c>
      <c r="C1081" s="6" t="s">
        <v>52</v>
      </c>
      <c r="D1081" s="6" t="s">
        <v>3140</v>
      </c>
      <c r="E1081" s="6" t="s">
        <v>3518</v>
      </c>
      <c r="F1081" s="6" t="s">
        <v>1875</v>
      </c>
      <c r="G1081" s="6" t="s">
        <v>365</v>
      </c>
      <c r="H1081" s="55">
        <v>1</v>
      </c>
      <c r="I1081" s="6" t="s">
        <v>121</v>
      </c>
      <c r="J1081" s="6">
        <v>0</v>
      </c>
      <c r="K1081" s="6"/>
    </row>
    <row r="1082" spans="1:11" ht="15.6" x14ac:dyDescent="0.3">
      <c r="A1082" s="6" t="s">
        <v>132</v>
      </c>
      <c r="B1082" s="6" t="s">
        <v>3481</v>
      </c>
      <c r="C1082" s="6" t="s">
        <v>52</v>
      </c>
      <c r="D1082" s="6" t="s">
        <v>2979</v>
      </c>
      <c r="E1082" s="6" t="s">
        <v>3519</v>
      </c>
      <c r="F1082" s="6" t="s">
        <v>1839</v>
      </c>
      <c r="G1082" s="6" t="s">
        <v>1840</v>
      </c>
      <c r="H1082" s="55">
        <v>1</v>
      </c>
      <c r="I1082" s="6" t="s">
        <v>121</v>
      </c>
      <c r="J1082" s="6">
        <v>0</v>
      </c>
      <c r="K1082" s="6"/>
    </row>
    <row r="1083" spans="1:11" s="8" customFormat="1" ht="15.6" x14ac:dyDescent="0.3">
      <c r="A1083" s="8" t="s">
        <v>2562</v>
      </c>
      <c r="B1083" s="61"/>
      <c r="H1083" s="29">
        <f>SUM(H1055:H1082)</f>
        <v>28</v>
      </c>
      <c r="J1083" s="29">
        <f>SUM(J1055:J1082)</f>
        <v>0</v>
      </c>
      <c r="K1083" s="62">
        <f>(J1083/H1083)</f>
        <v>0</v>
      </c>
    </row>
    <row r="1084" spans="1:11" ht="15.6" x14ac:dyDescent="0.3">
      <c r="A1084" s="6"/>
      <c r="B1084" s="6"/>
      <c r="C1084" s="6"/>
      <c r="D1084" s="6"/>
      <c r="E1084" s="6"/>
      <c r="F1084" s="6"/>
      <c r="G1084" s="6"/>
      <c r="H1084" s="55"/>
      <c r="I1084" s="6"/>
      <c r="J1084" s="6"/>
      <c r="K1084" s="6"/>
    </row>
    <row r="1085" spans="1:11" ht="15.6" x14ac:dyDescent="0.3">
      <c r="A1085" s="6" t="s">
        <v>132</v>
      </c>
      <c r="B1085" s="6" t="s">
        <v>3481</v>
      </c>
      <c r="C1085" s="6" t="s">
        <v>51</v>
      </c>
      <c r="D1085" s="6" t="s">
        <v>2876</v>
      </c>
      <c r="E1085" s="6" t="s">
        <v>1883</v>
      </c>
      <c r="F1085" s="6" t="s">
        <v>1884</v>
      </c>
      <c r="G1085" s="6" t="s">
        <v>1079</v>
      </c>
      <c r="H1085" s="55">
        <v>1</v>
      </c>
      <c r="I1085" s="6" t="s">
        <v>121</v>
      </c>
      <c r="J1085" s="6">
        <v>0</v>
      </c>
      <c r="K1085" s="6"/>
    </row>
    <row r="1086" spans="1:11" ht="15.6" x14ac:dyDescent="0.3">
      <c r="A1086" s="6" t="s">
        <v>132</v>
      </c>
      <c r="B1086" s="6" t="s">
        <v>3481</v>
      </c>
      <c r="C1086" s="6" t="s">
        <v>51</v>
      </c>
      <c r="D1086" s="6" t="s">
        <v>2876</v>
      </c>
      <c r="E1086" s="6" t="s">
        <v>1885</v>
      </c>
      <c r="F1086" s="6" t="s">
        <v>1886</v>
      </c>
      <c r="G1086" s="6" t="s">
        <v>1887</v>
      </c>
      <c r="H1086" s="55">
        <v>1</v>
      </c>
      <c r="I1086" s="6" t="s">
        <v>121</v>
      </c>
      <c r="J1086" s="6">
        <v>0</v>
      </c>
      <c r="K1086" s="6"/>
    </row>
    <row r="1087" spans="1:11" ht="15.6" x14ac:dyDescent="0.3">
      <c r="A1087" s="6" t="s">
        <v>132</v>
      </c>
      <c r="B1087" s="6" t="s">
        <v>3481</v>
      </c>
      <c r="C1087" s="6" t="s">
        <v>51</v>
      </c>
      <c r="D1087" s="6" t="s">
        <v>2876</v>
      </c>
      <c r="E1087" s="6" t="s">
        <v>1888</v>
      </c>
      <c r="F1087" s="6" t="s">
        <v>1889</v>
      </c>
      <c r="G1087" s="6" t="s">
        <v>1890</v>
      </c>
      <c r="H1087" s="55">
        <v>1</v>
      </c>
      <c r="I1087" s="6" t="s">
        <v>121</v>
      </c>
      <c r="J1087" s="6">
        <v>0</v>
      </c>
      <c r="K1087" s="6"/>
    </row>
    <row r="1088" spans="1:11" ht="15.6" x14ac:dyDescent="0.3">
      <c r="A1088" s="6" t="s">
        <v>132</v>
      </c>
      <c r="B1088" s="6" t="s">
        <v>3481</v>
      </c>
      <c r="C1088" s="6" t="s">
        <v>51</v>
      </c>
      <c r="D1088" s="6" t="s">
        <v>2855</v>
      </c>
      <c r="E1088" s="6" t="s">
        <v>1909</v>
      </c>
      <c r="F1088" s="6" t="s">
        <v>1910</v>
      </c>
      <c r="G1088" s="6" t="s">
        <v>1911</v>
      </c>
      <c r="H1088" s="55">
        <v>1</v>
      </c>
      <c r="I1088" s="6" t="s">
        <v>121</v>
      </c>
      <c r="J1088" s="6">
        <v>0</v>
      </c>
      <c r="K1088" s="6"/>
    </row>
    <row r="1089" spans="1:11" ht="15.6" x14ac:dyDescent="0.3">
      <c r="A1089" s="6" t="s">
        <v>132</v>
      </c>
      <c r="B1089" s="6" t="s">
        <v>3481</v>
      </c>
      <c r="C1089" s="6" t="s">
        <v>51</v>
      </c>
      <c r="D1089" s="6" t="s">
        <v>2855</v>
      </c>
      <c r="E1089" s="6" t="s">
        <v>1892</v>
      </c>
      <c r="F1089" s="6" t="s">
        <v>1893</v>
      </c>
      <c r="G1089" s="6" t="s">
        <v>654</v>
      </c>
      <c r="H1089" s="55">
        <v>1</v>
      </c>
      <c r="I1089" s="6" t="s">
        <v>121</v>
      </c>
      <c r="J1089" s="6">
        <v>0</v>
      </c>
      <c r="K1089" s="6"/>
    </row>
    <row r="1090" spans="1:11" ht="15.6" x14ac:dyDescent="0.3">
      <c r="A1090" s="6" t="s">
        <v>132</v>
      </c>
      <c r="B1090" s="6" t="s">
        <v>3481</v>
      </c>
      <c r="C1090" s="6" t="s">
        <v>51</v>
      </c>
      <c r="D1090" s="6" t="s">
        <v>2876</v>
      </c>
      <c r="E1090" s="6" t="s">
        <v>1891</v>
      </c>
      <c r="F1090" s="6" t="s">
        <v>296</v>
      </c>
      <c r="G1090" s="6" t="s">
        <v>545</v>
      </c>
      <c r="H1090" s="55">
        <v>1</v>
      </c>
      <c r="I1090" s="6" t="s">
        <v>121</v>
      </c>
      <c r="J1090" s="6">
        <v>0</v>
      </c>
      <c r="K1090" s="6"/>
    </row>
    <row r="1091" spans="1:11" ht="15.6" x14ac:dyDescent="0.3">
      <c r="A1091" s="6" t="s">
        <v>132</v>
      </c>
      <c r="B1091" s="6" t="s">
        <v>3481</v>
      </c>
      <c r="C1091" s="6" t="s">
        <v>51</v>
      </c>
      <c r="D1091" s="6" t="s">
        <v>3520</v>
      </c>
      <c r="E1091" s="6" t="s">
        <v>3521</v>
      </c>
      <c r="F1091" s="6" t="s">
        <v>1903</v>
      </c>
      <c r="G1091" s="6" t="s">
        <v>1904</v>
      </c>
      <c r="H1091" s="55">
        <v>1</v>
      </c>
      <c r="I1091" s="6" t="s">
        <v>121</v>
      </c>
      <c r="J1091" s="6">
        <v>0</v>
      </c>
      <c r="K1091" s="6"/>
    </row>
    <row r="1092" spans="1:11" ht="15.6" x14ac:dyDescent="0.3">
      <c r="A1092" s="6" t="s">
        <v>132</v>
      </c>
      <c r="B1092" s="6" t="s">
        <v>3481</v>
      </c>
      <c r="C1092" s="6" t="s">
        <v>51</v>
      </c>
      <c r="D1092" s="6" t="s">
        <v>3522</v>
      </c>
      <c r="E1092" s="6" t="s">
        <v>3523</v>
      </c>
      <c r="F1092" s="6" t="s">
        <v>1901</v>
      </c>
      <c r="G1092" s="6" t="s">
        <v>1902</v>
      </c>
      <c r="H1092" s="55">
        <v>1</v>
      </c>
      <c r="I1092" s="6" t="s">
        <v>121</v>
      </c>
      <c r="J1092" s="6">
        <v>0</v>
      </c>
      <c r="K1092" s="6"/>
    </row>
    <row r="1093" spans="1:11" ht="15.6" x14ac:dyDescent="0.3">
      <c r="A1093" s="6" t="s">
        <v>132</v>
      </c>
      <c r="B1093" s="6" t="s">
        <v>3481</v>
      </c>
      <c r="C1093" s="6" t="s">
        <v>51</v>
      </c>
      <c r="D1093" s="6" t="s">
        <v>3524</v>
      </c>
      <c r="E1093" s="6" t="s">
        <v>3525</v>
      </c>
      <c r="F1093" s="6" t="s">
        <v>1906</v>
      </c>
      <c r="G1093" s="6" t="s">
        <v>547</v>
      </c>
      <c r="H1093" s="55">
        <v>1</v>
      </c>
      <c r="I1093" s="6" t="s">
        <v>121</v>
      </c>
      <c r="J1093" s="6">
        <v>0</v>
      </c>
      <c r="K1093" s="6"/>
    </row>
    <row r="1094" spans="1:11" ht="15.6" x14ac:dyDescent="0.3">
      <c r="A1094" s="6" t="s">
        <v>132</v>
      </c>
      <c r="B1094" s="6" t="s">
        <v>3481</v>
      </c>
      <c r="C1094" s="6" t="s">
        <v>51</v>
      </c>
      <c r="D1094" s="6" t="s">
        <v>3450</v>
      </c>
      <c r="E1094" s="6" t="s">
        <v>3526</v>
      </c>
      <c r="F1094" s="6" t="s">
        <v>657</v>
      </c>
      <c r="G1094" s="6" t="s">
        <v>336</v>
      </c>
      <c r="H1094" s="55">
        <v>1</v>
      </c>
      <c r="I1094" s="6" t="s">
        <v>121</v>
      </c>
      <c r="J1094" s="6">
        <v>0</v>
      </c>
      <c r="K1094" s="6"/>
    </row>
    <row r="1095" spans="1:11" ht="15.6" x14ac:dyDescent="0.3">
      <c r="A1095" s="6" t="s">
        <v>132</v>
      </c>
      <c r="B1095" s="6" t="s">
        <v>3481</v>
      </c>
      <c r="C1095" s="6" t="s">
        <v>51</v>
      </c>
      <c r="D1095" s="6" t="s">
        <v>3527</v>
      </c>
      <c r="E1095" s="6" t="s">
        <v>3528</v>
      </c>
      <c r="F1095" s="6" t="s">
        <v>1905</v>
      </c>
      <c r="G1095" s="6" t="s">
        <v>1670</v>
      </c>
      <c r="H1095" s="55">
        <v>1</v>
      </c>
      <c r="I1095" s="6" t="s">
        <v>121</v>
      </c>
      <c r="J1095" s="6">
        <v>0</v>
      </c>
      <c r="K1095" s="6"/>
    </row>
    <row r="1096" spans="1:11" ht="15.6" x14ac:dyDescent="0.3">
      <c r="A1096" s="6" t="s">
        <v>132</v>
      </c>
      <c r="B1096" s="6" t="s">
        <v>3481</v>
      </c>
      <c r="C1096" s="6" t="s">
        <v>51</v>
      </c>
      <c r="D1096" s="6" t="s">
        <v>3132</v>
      </c>
      <c r="E1096" s="6" t="s">
        <v>3529</v>
      </c>
      <c r="F1096" s="6" t="s">
        <v>1907</v>
      </c>
      <c r="G1096" s="6" t="s">
        <v>1908</v>
      </c>
      <c r="H1096" s="55">
        <v>1</v>
      </c>
      <c r="I1096" s="6" t="s">
        <v>121</v>
      </c>
      <c r="J1096" s="6">
        <v>0</v>
      </c>
      <c r="K1096" s="6"/>
    </row>
    <row r="1097" spans="1:11" ht="15.6" x14ac:dyDescent="0.3">
      <c r="A1097" s="6" t="s">
        <v>132</v>
      </c>
      <c r="B1097" s="6" t="s">
        <v>3481</v>
      </c>
      <c r="C1097" s="6" t="s">
        <v>51</v>
      </c>
      <c r="D1097" s="6" t="s">
        <v>3530</v>
      </c>
      <c r="E1097" s="6" t="s">
        <v>3531</v>
      </c>
      <c r="F1097" s="6" t="s">
        <v>1894</v>
      </c>
      <c r="G1097" s="6" t="s">
        <v>1895</v>
      </c>
      <c r="H1097" s="55">
        <v>1</v>
      </c>
      <c r="I1097" s="6" t="s">
        <v>121</v>
      </c>
      <c r="J1097" s="6">
        <v>0</v>
      </c>
      <c r="K1097" s="6"/>
    </row>
    <row r="1098" spans="1:11" ht="15.6" x14ac:dyDescent="0.3">
      <c r="A1098" s="6" t="s">
        <v>132</v>
      </c>
      <c r="B1098" s="6" t="s">
        <v>3481</v>
      </c>
      <c r="C1098" s="6" t="s">
        <v>51</v>
      </c>
      <c r="D1098" s="6" t="s">
        <v>2917</v>
      </c>
      <c r="E1098" s="6" t="s">
        <v>1896</v>
      </c>
      <c r="F1098" s="6" t="s">
        <v>1897</v>
      </c>
      <c r="G1098" s="6" t="s">
        <v>323</v>
      </c>
      <c r="H1098" s="55">
        <v>1</v>
      </c>
      <c r="I1098" s="6" t="s">
        <v>121</v>
      </c>
      <c r="J1098" s="6">
        <v>0</v>
      </c>
      <c r="K1098" s="6"/>
    </row>
    <row r="1099" spans="1:11" ht="15.6" x14ac:dyDescent="0.3">
      <c r="A1099" s="6" t="s">
        <v>132</v>
      </c>
      <c r="B1099" s="6" t="s">
        <v>3481</v>
      </c>
      <c r="C1099" s="6" t="s">
        <v>51</v>
      </c>
      <c r="D1099" s="6" t="s">
        <v>2855</v>
      </c>
      <c r="E1099" s="6" t="s">
        <v>1898</v>
      </c>
      <c r="F1099" s="6" t="s">
        <v>1899</v>
      </c>
      <c r="G1099" s="6" t="s">
        <v>1900</v>
      </c>
      <c r="H1099" s="55">
        <v>1</v>
      </c>
      <c r="I1099" s="6" t="s">
        <v>121</v>
      </c>
      <c r="J1099" s="6">
        <v>0</v>
      </c>
      <c r="K1099" s="6"/>
    </row>
    <row r="1100" spans="1:11" s="8" customFormat="1" ht="15.6" x14ac:dyDescent="0.3">
      <c r="A1100" s="8" t="s">
        <v>2562</v>
      </c>
      <c r="B1100" s="61"/>
      <c r="H1100" s="29">
        <f>SUM(H1085:H1099)</f>
        <v>15</v>
      </c>
      <c r="J1100" s="29">
        <f>SUM(J1085:J1099)</f>
        <v>0</v>
      </c>
      <c r="K1100" s="62">
        <f>(J1100/H1100)</f>
        <v>0</v>
      </c>
    </row>
    <row r="1101" spans="1:11" s="8" customFormat="1" ht="15.6" x14ac:dyDescent="0.3">
      <c r="A1101" s="8" t="s">
        <v>2563</v>
      </c>
      <c r="B1101" s="61"/>
      <c r="H1101" s="29">
        <f>SUM(H1024+H1037+H1053+H1083+H1100)</f>
        <v>76</v>
      </c>
      <c r="J1101" s="29">
        <f>SUM(J1024+J1037+J1053+J1083+J1100)</f>
        <v>0</v>
      </c>
      <c r="K1101" s="62">
        <f>(J1101/H1101)</f>
        <v>0</v>
      </c>
    </row>
    <row r="1102" spans="1:11" ht="15.6" x14ac:dyDescent="0.3">
      <c r="A1102" s="6"/>
      <c r="B1102" s="6"/>
      <c r="C1102" s="6"/>
      <c r="D1102" s="6"/>
      <c r="E1102" s="6"/>
      <c r="F1102" s="6"/>
      <c r="G1102" s="6"/>
      <c r="H1102" s="55"/>
      <c r="I1102" s="6"/>
      <c r="J1102" s="6"/>
      <c r="K1102" s="6"/>
    </row>
    <row r="1103" spans="1:11" ht="15.6" x14ac:dyDescent="0.3">
      <c r="A1103" s="6" t="s">
        <v>132</v>
      </c>
      <c r="B1103" s="6" t="s">
        <v>3532</v>
      </c>
      <c r="C1103" s="6" t="s">
        <v>56</v>
      </c>
      <c r="D1103" s="6" t="s">
        <v>2853</v>
      </c>
      <c r="E1103" s="6" t="s">
        <v>1925</v>
      </c>
      <c r="F1103" s="6" t="s">
        <v>1926</v>
      </c>
      <c r="G1103" s="6" t="s">
        <v>190</v>
      </c>
      <c r="H1103" s="55">
        <v>1</v>
      </c>
      <c r="I1103" s="6" t="s">
        <v>121</v>
      </c>
      <c r="J1103" s="6">
        <v>0</v>
      </c>
      <c r="K1103" s="6"/>
    </row>
    <row r="1104" spans="1:11" ht="15.6" x14ac:dyDescent="0.3">
      <c r="A1104" s="6" t="s">
        <v>132</v>
      </c>
      <c r="B1104" s="6" t="s">
        <v>3532</v>
      </c>
      <c r="C1104" s="6" t="s">
        <v>56</v>
      </c>
      <c r="D1104" s="6" t="s">
        <v>2853</v>
      </c>
      <c r="E1104" s="6" t="s">
        <v>1915</v>
      </c>
      <c r="F1104" s="6" t="s">
        <v>1916</v>
      </c>
      <c r="G1104" s="6" t="s">
        <v>1917</v>
      </c>
      <c r="H1104" s="55">
        <v>1</v>
      </c>
      <c r="I1104" s="6" t="s">
        <v>121</v>
      </c>
      <c r="J1104" s="6">
        <v>0</v>
      </c>
      <c r="K1104" s="6"/>
    </row>
    <row r="1105" spans="1:11" ht="15.6" x14ac:dyDescent="0.3">
      <c r="A1105" s="6" t="s">
        <v>132</v>
      </c>
      <c r="B1105" s="6" t="s">
        <v>3532</v>
      </c>
      <c r="C1105" s="6" t="s">
        <v>56</v>
      </c>
      <c r="D1105" s="6" t="s">
        <v>2853</v>
      </c>
      <c r="E1105" s="6" t="s">
        <v>1933</v>
      </c>
      <c r="F1105" s="6" t="s">
        <v>1934</v>
      </c>
      <c r="G1105" s="6" t="s">
        <v>1935</v>
      </c>
      <c r="H1105" s="55">
        <v>1</v>
      </c>
      <c r="I1105" s="6" t="s">
        <v>121</v>
      </c>
      <c r="J1105" s="6">
        <v>0</v>
      </c>
      <c r="K1105" s="6"/>
    </row>
    <row r="1106" spans="1:11" ht="15.6" x14ac:dyDescent="0.3">
      <c r="A1106" s="6" t="s">
        <v>132</v>
      </c>
      <c r="B1106" s="6" t="s">
        <v>3532</v>
      </c>
      <c r="C1106" s="6" t="s">
        <v>56</v>
      </c>
      <c r="D1106" s="6" t="s">
        <v>2853</v>
      </c>
      <c r="E1106" s="6" t="s">
        <v>1912</v>
      </c>
      <c r="F1106" s="6" t="s">
        <v>1913</v>
      </c>
      <c r="G1106" s="6" t="s">
        <v>1914</v>
      </c>
      <c r="H1106" s="55">
        <v>1</v>
      </c>
      <c r="I1106" s="6" t="s">
        <v>121</v>
      </c>
      <c r="J1106" s="6">
        <v>0</v>
      </c>
      <c r="K1106" s="6"/>
    </row>
    <row r="1107" spans="1:11" ht="15.6" x14ac:dyDescent="0.3">
      <c r="A1107" s="6" t="s">
        <v>132</v>
      </c>
      <c r="B1107" s="6" t="s">
        <v>3532</v>
      </c>
      <c r="C1107" s="6" t="s">
        <v>56</v>
      </c>
      <c r="D1107" s="6" t="s">
        <v>3421</v>
      </c>
      <c r="E1107" s="6" t="s">
        <v>3533</v>
      </c>
      <c r="F1107" s="6" t="s">
        <v>1921</v>
      </c>
      <c r="G1107" s="6" t="s">
        <v>334</v>
      </c>
      <c r="H1107" s="55">
        <v>1</v>
      </c>
      <c r="I1107" s="6" t="s">
        <v>121</v>
      </c>
      <c r="J1107" s="6">
        <v>0</v>
      </c>
      <c r="K1107" s="6"/>
    </row>
    <row r="1108" spans="1:11" ht="15.6" x14ac:dyDescent="0.3">
      <c r="A1108" s="6" t="s">
        <v>132</v>
      </c>
      <c r="B1108" s="6" t="s">
        <v>3532</v>
      </c>
      <c r="C1108" s="6" t="s">
        <v>56</v>
      </c>
      <c r="D1108" s="6" t="s">
        <v>2843</v>
      </c>
      <c r="E1108" s="6" t="s">
        <v>3534</v>
      </c>
      <c r="F1108" s="6" t="s">
        <v>1922</v>
      </c>
      <c r="G1108" s="6" t="s">
        <v>1923</v>
      </c>
      <c r="H1108" s="55">
        <v>1</v>
      </c>
      <c r="I1108" s="6" t="s">
        <v>121</v>
      </c>
      <c r="J1108" s="6">
        <v>0</v>
      </c>
      <c r="K1108" s="6"/>
    </row>
    <row r="1109" spans="1:11" ht="15.6" x14ac:dyDescent="0.3">
      <c r="A1109" s="6" t="s">
        <v>132</v>
      </c>
      <c r="B1109" s="6" t="s">
        <v>3532</v>
      </c>
      <c r="C1109" s="6" t="s">
        <v>56</v>
      </c>
      <c r="D1109" s="6" t="s">
        <v>3132</v>
      </c>
      <c r="E1109" s="6" t="s">
        <v>3535</v>
      </c>
      <c r="F1109" s="6" t="s">
        <v>834</v>
      </c>
      <c r="G1109" s="6" t="s">
        <v>548</v>
      </c>
      <c r="H1109" s="55">
        <v>1</v>
      </c>
      <c r="I1109" s="6" t="s">
        <v>121</v>
      </c>
      <c r="J1109" s="6">
        <v>0</v>
      </c>
      <c r="K1109" s="6"/>
    </row>
    <row r="1110" spans="1:11" ht="15.6" x14ac:dyDescent="0.3">
      <c r="A1110" s="6" t="s">
        <v>132</v>
      </c>
      <c r="B1110" s="6" t="s">
        <v>3532</v>
      </c>
      <c r="C1110" s="6" t="s">
        <v>56</v>
      </c>
      <c r="D1110" s="6" t="s">
        <v>3132</v>
      </c>
      <c r="E1110" s="6" t="s">
        <v>3536</v>
      </c>
      <c r="F1110" s="6" t="s">
        <v>1447</v>
      </c>
      <c r="G1110" s="6" t="s">
        <v>114</v>
      </c>
      <c r="H1110" s="55">
        <v>1</v>
      </c>
      <c r="I1110" s="6" t="s">
        <v>121</v>
      </c>
      <c r="J1110" s="6">
        <v>0</v>
      </c>
      <c r="K1110" s="6"/>
    </row>
    <row r="1111" spans="1:11" ht="15.6" x14ac:dyDescent="0.3">
      <c r="A1111" s="6" t="s">
        <v>132</v>
      </c>
      <c r="B1111" s="6" t="s">
        <v>3532</v>
      </c>
      <c r="C1111" s="6" t="s">
        <v>56</v>
      </c>
      <c r="D1111" s="6" t="s">
        <v>3140</v>
      </c>
      <c r="E1111" s="6" t="s">
        <v>3537</v>
      </c>
      <c r="F1111" s="6" t="s">
        <v>1069</v>
      </c>
      <c r="G1111" s="6" t="s">
        <v>1924</v>
      </c>
      <c r="H1111" s="55">
        <v>1</v>
      </c>
      <c r="I1111" s="6" t="s">
        <v>121</v>
      </c>
      <c r="J1111" s="6">
        <v>0</v>
      </c>
      <c r="K1111" s="6"/>
    </row>
    <row r="1112" spans="1:11" ht="15.6" x14ac:dyDescent="0.3">
      <c r="A1112" s="6" t="s">
        <v>132</v>
      </c>
      <c r="B1112" s="6" t="s">
        <v>3532</v>
      </c>
      <c r="C1112" s="6" t="s">
        <v>56</v>
      </c>
      <c r="D1112" s="6" t="s">
        <v>2917</v>
      </c>
      <c r="E1112" s="6" t="s">
        <v>1927</v>
      </c>
      <c r="F1112" s="6" t="s">
        <v>1928</v>
      </c>
      <c r="G1112" s="6" t="s">
        <v>1929</v>
      </c>
      <c r="H1112" s="55">
        <v>1</v>
      </c>
      <c r="I1112" s="6" t="s">
        <v>121</v>
      </c>
      <c r="J1112" s="6">
        <v>0</v>
      </c>
      <c r="K1112" s="6"/>
    </row>
    <row r="1113" spans="1:11" ht="15.6" x14ac:dyDescent="0.3">
      <c r="A1113" s="6" t="s">
        <v>132</v>
      </c>
      <c r="B1113" s="6" t="s">
        <v>3532</v>
      </c>
      <c r="C1113" s="6" t="s">
        <v>56</v>
      </c>
      <c r="D1113" s="6" t="s">
        <v>2974</v>
      </c>
      <c r="E1113" s="6" t="s">
        <v>1930</v>
      </c>
      <c r="F1113" s="6" t="s">
        <v>1931</v>
      </c>
      <c r="G1113" s="6" t="s">
        <v>1932</v>
      </c>
      <c r="H1113" s="55">
        <v>1</v>
      </c>
      <c r="I1113" s="6" t="s">
        <v>121</v>
      </c>
      <c r="J1113" s="6">
        <v>0</v>
      </c>
      <c r="K1113" s="6"/>
    </row>
    <row r="1114" spans="1:11" ht="15.6" x14ac:dyDescent="0.3">
      <c r="A1114" s="6" t="s">
        <v>132</v>
      </c>
      <c r="B1114" s="6" t="s">
        <v>3532</v>
      </c>
      <c r="C1114" s="6" t="s">
        <v>56</v>
      </c>
      <c r="D1114" s="6" t="s">
        <v>2917</v>
      </c>
      <c r="E1114" s="6" t="s">
        <v>1918</v>
      </c>
      <c r="F1114" s="6" t="s">
        <v>1919</v>
      </c>
      <c r="G1114" s="6" t="s">
        <v>1920</v>
      </c>
      <c r="H1114" s="55">
        <v>1</v>
      </c>
      <c r="I1114" s="6" t="s">
        <v>121</v>
      </c>
      <c r="J1114" s="6">
        <v>0</v>
      </c>
      <c r="K1114" s="6"/>
    </row>
    <row r="1115" spans="1:11" s="8" customFormat="1" ht="15.6" x14ac:dyDescent="0.3">
      <c r="A1115" s="8" t="s">
        <v>2562</v>
      </c>
      <c r="B1115" s="61"/>
      <c r="H1115" s="29">
        <f>SUM(H1103:H1114)</f>
        <v>12</v>
      </c>
      <c r="J1115" s="29">
        <f>SUM(J1103:J1114)</f>
        <v>0</v>
      </c>
      <c r="K1115" s="62">
        <f>(J1115/H1115)</f>
        <v>0</v>
      </c>
    </row>
    <row r="1116" spans="1:11" ht="15.6" x14ac:dyDescent="0.3">
      <c r="A1116" s="6"/>
      <c r="B1116" s="6"/>
      <c r="C1116" s="6"/>
      <c r="D1116" s="6"/>
      <c r="E1116" s="6"/>
      <c r="F1116" s="6"/>
      <c r="G1116" s="6"/>
      <c r="H1116" s="55"/>
      <c r="I1116" s="6"/>
      <c r="J1116" s="6"/>
      <c r="K1116" s="6"/>
    </row>
    <row r="1117" spans="1:11" ht="15.6" x14ac:dyDescent="0.3">
      <c r="A1117" s="6" t="s">
        <v>132</v>
      </c>
      <c r="B1117" s="6" t="s">
        <v>3532</v>
      </c>
      <c r="C1117" s="6" t="s">
        <v>82</v>
      </c>
      <c r="D1117" s="6" t="s">
        <v>2837</v>
      </c>
      <c r="E1117" s="6" t="s">
        <v>1943</v>
      </c>
      <c r="F1117" s="6" t="s">
        <v>1944</v>
      </c>
      <c r="G1117" s="6" t="s">
        <v>748</v>
      </c>
      <c r="H1117" s="55">
        <v>1</v>
      </c>
      <c r="I1117" s="6" t="s">
        <v>121</v>
      </c>
      <c r="J1117" s="6">
        <v>0</v>
      </c>
      <c r="K1117" s="6"/>
    </row>
    <row r="1118" spans="1:11" ht="15.6" x14ac:dyDescent="0.3">
      <c r="A1118" s="6" t="s">
        <v>132</v>
      </c>
      <c r="B1118" s="6" t="s">
        <v>3532</v>
      </c>
      <c r="C1118" s="6" t="s">
        <v>82</v>
      </c>
      <c r="D1118" s="6" t="s">
        <v>2837</v>
      </c>
      <c r="E1118" s="6" t="s">
        <v>1981</v>
      </c>
      <c r="F1118" s="6" t="s">
        <v>1982</v>
      </c>
      <c r="G1118" s="6" t="s">
        <v>1983</v>
      </c>
      <c r="H1118" s="55">
        <v>1</v>
      </c>
      <c r="I1118" s="6" t="s">
        <v>121</v>
      </c>
      <c r="J1118" s="6">
        <v>0</v>
      </c>
      <c r="K1118" s="6"/>
    </row>
    <row r="1119" spans="1:11" ht="15.6" x14ac:dyDescent="0.3">
      <c r="A1119" s="6" t="s">
        <v>132</v>
      </c>
      <c r="B1119" s="6" t="s">
        <v>3532</v>
      </c>
      <c r="C1119" s="6" t="s">
        <v>82</v>
      </c>
      <c r="D1119" s="6" t="s">
        <v>2837</v>
      </c>
      <c r="E1119" s="6" t="s">
        <v>1984</v>
      </c>
      <c r="F1119" s="6" t="s">
        <v>1985</v>
      </c>
      <c r="G1119" s="6" t="s">
        <v>1986</v>
      </c>
      <c r="H1119" s="55">
        <v>1</v>
      </c>
      <c r="I1119" s="6" t="s">
        <v>121</v>
      </c>
      <c r="J1119" s="6">
        <v>0</v>
      </c>
      <c r="K1119" s="6"/>
    </row>
    <row r="1120" spans="1:11" ht="15.6" x14ac:dyDescent="0.3">
      <c r="A1120" s="6" t="s">
        <v>132</v>
      </c>
      <c r="B1120" s="6" t="s">
        <v>3532</v>
      </c>
      <c r="C1120" s="6" t="s">
        <v>82</v>
      </c>
      <c r="D1120" s="6" t="s">
        <v>2837</v>
      </c>
      <c r="E1120" s="6" t="s">
        <v>1987</v>
      </c>
      <c r="F1120" s="6" t="s">
        <v>1988</v>
      </c>
      <c r="G1120" s="6" t="s">
        <v>1848</v>
      </c>
      <c r="H1120" s="55">
        <v>1</v>
      </c>
      <c r="I1120" s="6" t="s">
        <v>121</v>
      </c>
      <c r="J1120" s="6">
        <v>0</v>
      </c>
      <c r="K1120" s="6"/>
    </row>
    <row r="1121" spans="1:11" ht="15.6" x14ac:dyDescent="0.3">
      <c r="A1121" s="6" t="s">
        <v>132</v>
      </c>
      <c r="B1121" s="6" t="s">
        <v>3532</v>
      </c>
      <c r="C1121" s="6" t="s">
        <v>82</v>
      </c>
      <c r="D1121" s="6" t="s">
        <v>2837</v>
      </c>
      <c r="E1121" s="6" t="s">
        <v>1989</v>
      </c>
      <c r="F1121" s="6" t="s">
        <v>1990</v>
      </c>
      <c r="G1121" s="6" t="s">
        <v>857</v>
      </c>
      <c r="H1121" s="55">
        <v>1</v>
      </c>
      <c r="I1121" s="6" t="s">
        <v>121</v>
      </c>
      <c r="J1121" s="6">
        <v>0</v>
      </c>
      <c r="K1121" s="6"/>
    </row>
    <row r="1122" spans="1:11" ht="15.6" x14ac:dyDescent="0.3">
      <c r="A1122" s="6" t="s">
        <v>132</v>
      </c>
      <c r="B1122" s="6" t="s">
        <v>3532</v>
      </c>
      <c r="C1122" s="6" t="s">
        <v>82</v>
      </c>
      <c r="D1122" s="6" t="s">
        <v>2837</v>
      </c>
      <c r="E1122" s="6" t="s">
        <v>1991</v>
      </c>
      <c r="F1122" s="6" t="s">
        <v>1992</v>
      </c>
      <c r="G1122" s="6" t="s">
        <v>1993</v>
      </c>
      <c r="H1122" s="55">
        <v>1</v>
      </c>
      <c r="I1122" s="6" t="s">
        <v>121</v>
      </c>
      <c r="J1122" s="6">
        <v>0</v>
      </c>
      <c r="K1122" s="6"/>
    </row>
    <row r="1123" spans="1:11" ht="15.6" x14ac:dyDescent="0.3">
      <c r="A1123" s="6" t="s">
        <v>132</v>
      </c>
      <c r="B1123" s="6" t="s">
        <v>3532</v>
      </c>
      <c r="C1123" s="6" t="s">
        <v>82</v>
      </c>
      <c r="D1123" s="6" t="s">
        <v>2837</v>
      </c>
      <c r="E1123" s="6" t="s">
        <v>1994</v>
      </c>
      <c r="F1123" s="6" t="s">
        <v>1995</v>
      </c>
      <c r="G1123" s="6" t="s">
        <v>416</v>
      </c>
      <c r="H1123" s="55">
        <v>1</v>
      </c>
      <c r="I1123" s="6" t="s">
        <v>121</v>
      </c>
      <c r="J1123" s="6">
        <v>0</v>
      </c>
      <c r="K1123" s="6"/>
    </row>
    <row r="1124" spans="1:11" ht="15.6" x14ac:dyDescent="0.3">
      <c r="A1124" s="6" t="s">
        <v>132</v>
      </c>
      <c r="B1124" s="6" t="s">
        <v>3532</v>
      </c>
      <c r="C1124" s="6" t="s">
        <v>82</v>
      </c>
      <c r="D1124" s="6" t="s">
        <v>2837</v>
      </c>
      <c r="E1124" s="6" t="s">
        <v>1996</v>
      </c>
      <c r="F1124" s="6" t="s">
        <v>1997</v>
      </c>
      <c r="G1124" s="6" t="s">
        <v>605</v>
      </c>
      <c r="H1124" s="55">
        <v>1</v>
      </c>
      <c r="I1124" s="6" t="s">
        <v>121</v>
      </c>
      <c r="J1124" s="6">
        <v>0</v>
      </c>
      <c r="K1124" s="6"/>
    </row>
    <row r="1125" spans="1:11" ht="15.6" x14ac:dyDescent="0.3">
      <c r="A1125" s="6" t="s">
        <v>132</v>
      </c>
      <c r="B1125" s="6" t="s">
        <v>3532</v>
      </c>
      <c r="C1125" s="6" t="s">
        <v>82</v>
      </c>
      <c r="D1125" s="6" t="s">
        <v>2837</v>
      </c>
      <c r="E1125" s="6" t="s">
        <v>1998</v>
      </c>
      <c r="F1125" s="6" t="s">
        <v>1999</v>
      </c>
      <c r="G1125" s="6" t="s">
        <v>2000</v>
      </c>
      <c r="H1125" s="55">
        <v>1</v>
      </c>
      <c r="I1125" s="6" t="s">
        <v>121</v>
      </c>
      <c r="J1125" s="6">
        <v>0</v>
      </c>
      <c r="K1125" s="6"/>
    </row>
    <row r="1126" spans="1:11" ht="15.6" x14ac:dyDescent="0.3">
      <c r="A1126" s="6" t="s">
        <v>132</v>
      </c>
      <c r="B1126" s="6" t="s">
        <v>3532</v>
      </c>
      <c r="C1126" s="6" t="s">
        <v>82</v>
      </c>
      <c r="D1126" s="6" t="s">
        <v>2837</v>
      </c>
      <c r="E1126" s="6" t="s">
        <v>2001</v>
      </c>
      <c r="F1126" s="6" t="s">
        <v>2002</v>
      </c>
      <c r="G1126" s="6" t="s">
        <v>2003</v>
      </c>
      <c r="H1126" s="55">
        <v>1</v>
      </c>
      <c r="I1126" s="6" t="s">
        <v>121</v>
      </c>
      <c r="J1126" s="6">
        <v>0</v>
      </c>
      <c r="K1126" s="6"/>
    </row>
    <row r="1127" spans="1:11" ht="15.6" x14ac:dyDescent="0.3">
      <c r="A1127" s="6" t="s">
        <v>132</v>
      </c>
      <c r="B1127" s="6" t="s">
        <v>3532</v>
      </c>
      <c r="C1127" s="6" t="s">
        <v>82</v>
      </c>
      <c r="D1127" s="6" t="s">
        <v>2837</v>
      </c>
      <c r="E1127" s="6" t="s">
        <v>2004</v>
      </c>
      <c r="F1127" s="6" t="s">
        <v>2005</v>
      </c>
      <c r="G1127" s="6" t="s">
        <v>578</v>
      </c>
      <c r="H1127" s="55">
        <v>1</v>
      </c>
      <c r="I1127" s="6" t="s">
        <v>121</v>
      </c>
      <c r="J1127" s="6">
        <v>0</v>
      </c>
      <c r="K1127" s="6"/>
    </row>
    <row r="1128" spans="1:11" ht="15.6" x14ac:dyDescent="0.3">
      <c r="A1128" s="6" t="s">
        <v>132</v>
      </c>
      <c r="B1128" s="6" t="s">
        <v>3532</v>
      </c>
      <c r="C1128" s="6" t="s">
        <v>82</v>
      </c>
      <c r="D1128" s="6" t="s">
        <v>2837</v>
      </c>
      <c r="E1128" s="6" t="s">
        <v>2006</v>
      </c>
      <c r="F1128" s="6" t="s">
        <v>1632</v>
      </c>
      <c r="G1128" s="6" t="s">
        <v>2007</v>
      </c>
      <c r="H1128" s="55">
        <v>1</v>
      </c>
      <c r="I1128" s="6" t="s">
        <v>121</v>
      </c>
      <c r="J1128" s="6">
        <v>0</v>
      </c>
      <c r="K1128" s="6"/>
    </row>
    <row r="1129" spans="1:11" ht="15.6" x14ac:dyDescent="0.3">
      <c r="A1129" s="6" t="s">
        <v>132</v>
      </c>
      <c r="B1129" s="6" t="s">
        <v>3532</v>
      </c>
      <c r="C1129" s="6" t="s">
        <v>82</v>
      </c>
      <c r="D1129" s="6" t="s">
        <v>2837</v>
      </c>
      <c r="E1129" s="6" t="s">
        <v>1936</v>
      </c>
      <c r="F1129" s="6" t="s">
        <v>1937</v>
      </c>
      <c r="G1129" s="6" t="s">
        <v>358</v>
      </c>
      <c r="H1129" s="55">
        <v>1</v>
      </c>
      <c r="I1129" s="6" t="s">
        <v>121</v>
      </c>
      <c r="J1129" s="6">
        <v>0</v>
      </c>
      <c r="K1129" s="6"/>
    </row>
    <row r="1130" spans="1:11" ht="15.6" x14ac:dyDescent="0.3">
      <c r="A1130" s="6" t="s">
        <v>132</v>
      </c>
      <c r="B1130" s="6" t="s">
        <v>3532</v>
      </c>
      <c r="C1130" s="6" t="s">
        <v>82</v>
      </c>
      <c r="D1130" s="6" t="s">
        <v>2837</v>
      </c>
      <c r="E1130" s="6" t="s">
        <v>1938</v>
      </c>
      <c r="F1130" s="6" t="s">
        <v>1939</v>
      </c>
      <c r="G1130" s="6" t="s">
        <v>1043</v>
      </c>
      <c r="H1130" s="55">
        <v>1</v>
      </c>
      <c r="I1130" s="6" t="s">
        <v>121</v>
      </c>
      <c r="J1130" s="6">
        <v>0</v>
      </c>
      <c r="K1130" s="6"/>
    </row>
    <row r="1131" spans="1:11" ht="15.6" x14ac:dyDescent="0.3">
      <c r="A1131" s="6" t="s">
        <v>132</v>
      </c>
      <c r="B1131" s="6" t="s">
        <v>3532</v>
      </c>
      <c r="C1131" s="6" t="s">
        <v>82</v>
      </c>
      <c r="D1131" s="6" t="s">
        <v>2837</v>
      </c>
      <c r="E1131" s="6" t="s">
        <v>1940</v>
      </c>
      <c r="F1131" s="6" t="s">
        <v>1941</v>
      </c>
      <c r="G1131" s="6" t="s">
        <v>114</v>
      </c>
      <c r="H1131" s="55">
        <v>1</v>
      </c>
      <c r="I1131" s="6" t="s">
        <v>121</v>
      </c>
      <c r="J1131" s="6">
        <v>0</v>
      </c>
      <c r="K1131" s="6"/>
    </row>
    <row r="1132" spans="1:11" ht="15.6" x14ac:dyDescent="0.3">
      <c r="A1132" s="6" t="s">
        <v>132</v>
      </c>
      <c r="B1132" s="6" t="s">
        <v>3532</v>
      </c>
      <c r="C1132" s="6" t="s">
        <v>82</v>
      </c>
      <c r="D1132" s="6" t="s">
        <v>2837</v>
      </c>
      <c r="E1132" s="6" t="s">
        <v>1942</v>
      </c>
      <c r="F1132" s="6" t="s">
        <v>963</v>
      </c>
      <c r="G1132" s="6" t="s">
        <v>292</v>
      </c>
      <c r="H1132" s="55">
        <v>1</v>
      </c>
      <c r="I1132" s="6" t="s">
        <v>121</v>
      </c>
      <c r="J1132" s="6">
        <v>0</v>
      </c>
      <c r="K1132" s="6"/>
    </row>
    <row r="1133" spans="1:11" ht="15.6" x14ac:dyDescent="0.3">
      <c r="A1133" s="6" t="s">
        <v>132</v>
      </c>
      <c r="B1133" s="6" t="s">
        <v>3532</v>
      </c>
      <c r="C1133" s="6" t="s">
        <v>82</v>
      </c>
      <c r="D1133" s="6" t="s">
        <v>2837</v>
      </c>
      <c r="E1133" s="6" t="s">
        <v>1945</v>
      </c>
      <c r="F1133" s="6" t="s">
        <v>1946</v>
      </c>
      <c r="G1133" s="6" t="s">
        <v>126</v>
      </c>
      <c r="H1133" s="55">
        <v>1</v>
      </c>
      <c r="I1133" s="6" t="s">
        <v>121</v>
      </c>
      <c r="J1133" s="6">
        <v>0</v>
      </c>
      <c r="K1133" s="6"/>
    </row>
    <row r="1134" spans="1:11" ht="15.6" x14ac:dyDescent="0.3">
      <c r="A1134" s="6" t="s">
        <v>132</v>
      </c>
      <c r="B1134" s="6" t="s">
        <v>3532</v>
      </c>
      <c r="C1134" s="6" t="s">
        <v>82</v>
      </c>
      <c r="D1134" s="6" t="s">
        <v>2837</v>
      </c>
      <c r="E1134" s="6" t="s">
        <v>1947</v>
      </c>
      <c r="F1134" s="6" t="s">
        <v>1948</v>
      </c>
      <c r="G1134" s="6" t="s">
        <v>857</v>
      </c>
      <c r="H1134" s="55">
        <v>1</v>
      </c>
      <c r="I1134" s="6" t="s">
        <v>121</v>
      </c>
      <c r="J1134" s="6">
        <v>0</v>
      </c>
      <c r="K1134" s="6"/>
    </row>
    <row r="1135" spans="1:11" ht="15.6" x14ac:dyDescent="0.3">
      <c r="A1135" s="6" t="s">
        <v>132</v>
      </c>
      <c r="B1135" s="6" t="s">
        <v>3532</v>
      </c>
      <c r="C1135" s="6" t="s">
        <v>82</v>
      </c>
      <c r="D1135" s="6" t="s">
        <v>2837</v>
      </c>
      <c r="E1135" s="6" t="s">
        <v>1949</v>
      </c>
      <c r="F1135" s="6" t="s">
        <v>1950</v>
      </c>
      <c r="G1135" s="6" t="s">
        <v>199</v>
      </c>
      <c r="H1135" s="55">
        <v>1</v>
      </c>
      <c r="I1135" s="6" t="s">
        <v>121</v>
      </c>
      <c r="J1135" s="6">
        <v>0</v>
      </c>
      <c r="K1135" s="6"/>
    </row>
    <row r="1136" spans="1:11" ht="15.6" x14ac:dyDescent="0.3">
      <c r="A1136" s="6" t="s">
        <v>132</v>
      </c>
      <c r="B1136" s="6" t="s">
        <v>3532</v>
      </c>
      <c r="C1136" s="6" t="s">
        <v>82</v>
      </c>
      <c r="D1136" s="6" t="s">
        <v>2837</v>
      </c>
      <c r="E1136" s="6" t="s">
        <v>1951</v>
      </c>
      <c r="F1136" s="6" t="s">
        <v>1952</v>
      </c>
      <c r="G1136" s="6" t="s">
        <v>416</v>
      </c>
      <c r="H1136" s="55">
        <v>1</v>
      </c>
      <c r="I1136" s="6" t="s">
        <v>121</v>
      </c>
      <c r="J1136" s="6">
        <v>0</v>
      </c>
      <c r="K1136" s="6"/>
    </row>
    <row r="1137" spans="1:11" ht="15.6" x14ac:dyDescent="0.3">
      <c r="A1137" s="6" t="s">
        <v>132</v>
      </c>
      <c r="B1137" s="6" t="s">
        <v>3532</v>
      </c>
      <c r="C1137" s="6" t="s">
        <v>82</v>
      </c>
      <c r="D1137" s="6" t="s">
        <v>2837</v>
      </c>
      <c r="E1137" s="6" t="s">
        <v>1953</v>
      </c>
      <c r="F1137" s="6" t="s">
        <v>281</v>
      </c>
      <c r="G1137" s="6" t="s">
        <v>714</v>
      </c>
      <c r="H1137" s="55">
        <v>1</v>
      </c>
      <c r="I1137" s="6" t="s">
        <v>121</v>
      </c>
      <c r="J1137" s="6">
        <v>0</v>
      </c>
      <c r="K1137" s="6"/>
    </row>
    <row r="1138" spans="1:11" ht="15.6" x14ac:dyDescent="0.3">
      <c r="A1138" s="6" t="s">
        <v>132</v>
      </c>
      <c r="B1138" s="6" t="s">
        <v>3532</v>
      </c>
      <c r="C1138" s="6" t="s">
        <v>82</v>
      </c>
      <c r="D1138" s="6" t="s">
        <v>2837</v>
      </c>
      <c r="E1138" s="6" t="s">
        <v>1955</v>
      </c>
      <c r="F1138" s="6" t="s">
        <v>1956</v>
      </c>
      <c r="G1138" s="6" t="s">
        <v>1957</v>
      </c>
      <c r="H1138" s="55">
        <v>1</v>
      </c>
      <c r="I1138" s="6" t="s">
        <v>121</v>
      </c>
      <c r="J1138" s="6">
        <v>0</v>
      </c>
      <c r="K1138" s="6"/>
    </row>
    <row r="1139" spans="1:11" ht="15.6" x14ac:dyDescent="0.3">
      <c r="A1139" s="6" t="s">
        <v>132</v>
      </c>
      <c r="B1139" s="6" t="s">
        <v>3532</v>
      </c>
      <c r="C1139" s="6" t="s">
        <v>82</v>
      </c>
      <c r="D1139" s="6" t="s">
        <v>2837</v>
      </c>
      <c r="E1139" s="6" t="s">
        <v>1958</v>
      </c>
      <c r="F1139" s="6" t="s">
        <v>154</v>
      </c>
      <c r="G1139" s="6" t="s">
        <v>857</v>
      </c>
      <c r="H1139" s="55">
        <v>1</v>
      </c>
      <c r="I1139" s="6" t="s">
        <v>121</v>
      </c>
      <c r="J1139" s="6">
        <v>0</v>
      </c>
      <c r="K1139" s="6"/>
    </row>
    <row r="1140" spans="1:11" ht="15.6" x14ac:dyDescent="0.3">
      <c r="A1140" s="6" t="s">
        <v>132</v>
      </c>
      <c r="B1140" s="6" t="s">
        <v>3532</v>
      </c>
      <c r="C1140" s="6" t="s">
        <v>82</v>
      </c>
      <c r="D1140" s="6" t="s">
        <v>2837</v>
      </c>
      <c r="E1140" s="6" t="s">
        <v>1959</v>
      </c>
      <c r="F1140" s="6" t="s">
        <v>1960</v>
      </c>
      <c r="G1140" s="6" t="s">
        <v>123</v>
      </c>
      <c r="H1140" s="55">
        <v>1</v>
      </c>
      <c r="I1140" s="6" t="s">
        <v>121</v>
      </c>
      <c r="J1140" s="6">
        <v>0</v>
      </c>
      <c r="K1140" s="6"/>
    </row>
    <row r="1141" spans="1:11" ht="15.6" x14ac:dyDescent="0.3">
      <c r="A1141" s="6" t="s">
        <v>132</v>
      </c>
      <c r="B1141" s="6" t="s">
        <v>3532</v>
      </c>
      <c r="C1141" s="6" t="s">
        <v>82</v>
      </c>
      <c r="D1141" s="6" t="s">
        <v>2837</v>
      </c>
      <c r="E1141" s="6" t="s">
        <v>1961</v>
      </c>
      <c r="F1141" s="6" t="s">
        <v>281</v>
      </c>
      <c r="G1141" s="6" t="s">
        <v>1962</v>
      </c>
      <c r="H1141" s="55">
        <v>1</v>
      </c>
      <c r="I1141" s="6" t="s">
        <v>121</v>
      </c>
      <c r="J1141" s="6">
        <v>0</v>
      </c>
      <c r="K1141" s="6"/>
    </row>
    <row r="1142" spans="1:11" ht="15.6" x14ac:dyDescent="0.3">
      <c r="A1142" s="6" t="s">
        <v>132</v>
      </c>
      <c r="B1142" s="6" t="s">
        <v>3532</v>
      </c>
      <c r="C1142" s="6" t="s">
        <v>82</v>
      </c>
      <c r="D1142" s="6" t="s">
        <v>2837</v>
      </c>
      <c r="E1142" s="6" t="s">
        <v>1963</v>
      </c>
      <c r="F1142" s="6" t="s">
        <v>1964</v>
      </c>
      <c r="G1142" s="6" t="s">
        <v>292</v>
      </c>
      <c r="H1142" s="55">
        <v>1</v>
      </c>
      <c r="I1142" s="6" t="s">
        <v>121</v>
      </c>
      <c r="J1142" s="6">
        <v>0</v>
      </c>
      <c r="K1142" s="6"/>
    </row>
    <row r="1143" spans="1:11" ht="15.6" x14ac:dyDescent="0.3">
      <c r="A1143" s="6" t="s">
        <v>132</v>
      </c>
      <c r="B1143" s="6" t="s">
        <v>3532</v>
      </c>
      <c r="C1143" s="6" t="s">
        <v>82</v>
      </c>
      <c r="D1143" s="6" t="s">
        <v>2837</v>
      </c>
      <c r="E1143" s="6" t="s">
        <v>1966</v>
      </c>
      <c r="F1143" s="6" t="s">
        <v>545</v>
      </c>
      <c r="G1143" s="6" t="s">
        <v>1967</v>
      </c>
      <c r="H1143" s="55">
        <v>1</v>
      </c>
      <c r="I1143" s="6" t="s">
        <v>121</v>
      </c>
      <c r="J1143" s="6">
        <v>0</v>
      </c>
      <c r="K1143" s="6"/>
    </row>
    <row r="1144" spans="1:11" ht="15.6" x14ac:dyDescent="0.3">
      <c r="A1144" s="6" t="s">
        <v>132</v>
      </c>
      <c r="B1144" s="6" t="s">
        <v>3532</v>
      </c>
      <c r="C1144" s="6" t="s">
        <v>82</v>
      </c>
      <c r="D1144" s="6" t="s">
        <v>2837</v>
      </c>
      <c r="E1144" s="6" t="s">
        <v>1968</v>
      </c>
      <c r="F1144" s="6" t="s">
        <v>1969</v>
      </c>
      <c r="G1144" s="6" t="s">
        <v>640</v>
      </c>
      <c r="H1144" s="55">
        <v>1</v>
      </c>
      <c r="I1144" s="6" t="s">
        <v>121</v>
      </c>
      <c r="J1144" s="6">
        <v>0</v>
      </c>
      <c r="K1144" s="6"/>
    </row>
    <row r="1145" spans="1:11" ht="15.6" x14ac:dyDescent="0.3">
      <c r="A1145" s="6" t="s">
        <v>132</v>
      </c>
      <c r="B1145" s="6" t="s">
        <v>3532</v>
      </c>
      <c r="C1145" s="6" t="s">
        <v>82</v>
      </c>
      <c r="D1145" s="6" t="s">
        <v>2837</v>
      </c>
      <c r="E1145" s="6" t="s">
        <v>1970</v>
      </c>
      <c r="F1145" s="6" t="s">
        <v>183</v>
      </c>
      <c r="G1145" s="6" t="s">
        <v>1971</v>
      </c>
      <c r="H1145" s="55">
        <v>1</v>
      </c>
      <c r="I1145" s="6" t="s">
        <v>121</v>
      </c>
      <c r="J1145" s="6">
        <v>0</v>
      </c>
      <c r="K1145" s="6"/>
    </row>
    <row r="1146" spans="1:11" ht="15.6" x14ac:dyDescent="0.3">
      <c r="A1146" s="6" t="s">
        <v>132</v>
      </c>
      <c r="B1146" s="6" t="s">
        <v>3532</v>
      </c>
      <c r="C1146" s="6" t="s">
        <v>82</v>
      </c>
      <c r="D1146" s="6" t="s">
        <v>2837</v>
      </c>
      <c r="E1146" s="6" t="s">
        <v>1972</v>
      </c>
      <c r="F1146" s="6" t="s">
        <v>1973</v>
      </c>
      <c r="G1146" s="6" t="s">
        <v>1971</v>
      </c>
      <c r="H1146" s="55">
        <v>1</v>
      </c>
      <c r="I1146" s="6" t="s">
        <v>121</v>
      </c>
      <c r="J1146" s="6">
        <v>0</v>
      </c>
      <c r="K1146" s="6"/>
    </row>
    <row r="1147" spans="1:11" ht="15.6" x14ac:dyDescent="0.3">
      <c r="A1147" s="6" t="s">
        <v>132</v>
      </c>
      <c r="B1147" s="6" t="s">
        <v>3532</v>
      </c>
      <c r="C1147" s="6" t="s">
        <v>82</v>
      </c>
      <c r="D1147" s="6" t="s">
        <v>2837</v>
      </c>
      <c r="E1147" s="6" t="s">
        <v>1974</v>
      </c>
      <c r="F1147" s="6" t="s">
        <v>1975</v>
      </c>
      <c r="G1147" s="6" t="s">
        <v>256</v>
      </c>
      <c r="H1147" s="55">
        <v>1</v>
      </c>
      <c r="I1147" s="6" t="s">
        <v>121</v>
      </c>
      <c r="J1147" s="6">
        <v>0</v>
      </c>
      <c r="K1147" s="6"/>
    </row>
    <row r="1148" spans="1:11" ht="15.6" x14ac:dyDescent="0.3">
      <c r="A1148" s="6" t="s">
        <v>132</v>
      </c>
      <c r="B1148" s="6" t="s">
        <v>3532</v>
      </c>
      <c r="C1148" s="6" t="s">
        <v>82</v>
      </c>
      <c r="D1148" s="6" t="s">
        <v>2837</v>
      </c>
      <c r="E1148" s="6" t="s">
        <v>1976</v>
      </c>
      <c r="F1148" s="6" t="s">
        <v>1977</v>
      </c>
      <c r="G1148" s="6" t="s">
        <v>545</v>
      </c>
      <c r="H1148" s="55">
        <v>1</v>
      </c>
      <c r="I1148" s="6" t="s">
        <v>121</v>
      </c>
      <c r="J1148" s="6">
        <v>0</v>
      </c>
      <c r="K1148" s="6"/>
    </row>
    <row r="1149" spans="1:11" ht="15.6" x14ac:dyDescent="0.3">
      <c r="A1149" s="6" t="s">
        <v>132</v>
      </c>
      <c r="B1149" s="6" t="s">
        <v>3532</v>
      </c>
      <c r="C1149" s="6" t="s">
        <v>82</v>
      </c>
      <c r="D1149" s="6" t="s">
        <v>2837</v>
      </c>
      <c r="E1149" s="6" t="s">
        <v>1978</v>
      </c>
      <c r="F1149" s="6" t="s">
        <v>864</v>
      </c>
      <c r="G1149" s="6" t="s">
        <v>123</v>
      </c>
      <c r="H1149" s="55">
        <v>1</v>
      </c>
      <c r="I1149" s="6" t="s">
        <v>121</v>
      </c>
      <c r="J1149" s="6">
        <v>0</v>
      </c>
      <c r="K1149" s="6"/>
    </row>
    <row r="1150" spans="1:11" ht="15.6" x14ac:dyDescent="0.3">
      <c r="A1150" s="6" t="s">
        <v>132</v>
      </c>
      <c r="B1150" s="6" t="s">
        <v>3532</v>
      </c>
      <c r="C1150" s="6" t="s">
        <v>82</v>
      </c>
      <c r="D1150" s="6" t="s">
        <v>2837</v>
      </c>
      <c r="E1150" s="6" t="s">
        <v>1979</v>
      </c>
      <c r="F1150" s="6" t="s">
        <v>183</v>
      </c>
      <c r="G1150" s="6" t="s">
        <v>815</v>
      </c>
      <c r="H1150" s="55">
        <v>1</v>
      </c>
      <c r="I1150" s="6" t="s">
        <v>121</v>
      </c>
      <c r="J1150" s="6">
        <v>0</v>
      </c>
      <c r="K1150" s="6"/>
    </row>
    <row r="1151" spans="1:11" ht="15.6" x14ac:dyDescent="0.3">
      <c r="A1151" s="6" t="s">
        <v>132</v>
      </c>
      <c r="B1151" s="6" t="s">
        <v>3532</v>
      </c>
      <c r="C1151" s="6" t="s">
        <v>82</v>
      </c>
      <c r="D1151" s="6" t="s">
        <v>2837</v>
      </c>
      <c r="E1151" s="6" t="s">
        <v>1980</v>
      </c>
      <c r="F1151" s="6" t="s">
        <v>249</v>
      </c>
      <c r="G1151" s="6" t="s">
        <v>615</v>
      </c>
      <c r="H1151" s="55">
        <v>1</v>
      </c>
      <c r="I1151" s="6" t="s">
        <v>121</v>
      </c>
      <c r="J1151" s="6">
        <v>0</v>
      </c>
      <c r="K1151" s="6"/>
    </row>
    <row r="1152" spans="1:11" s="8" customFormat="1" ht="15.6" x14ac:dyDescent="0.3">
      <c r="A1152" s="8" t="s">
        <v>2562</v>
      </c>
      <c r="B1152" s="61"/>
      <c r="H1152" s="29">
        <f>SUM(H1117:H1151)</f>
        <v>35</v>
      </c>
      <c r="J1152" s="29">
        <f>SUM(J1117:J1151)</f>
        <v>0</v>
      </c>
      <c r="K1152" s="62">
        <f>(J1152/H1152)</f>
        <v>0</v>
      </c>
    </row>
    <row r="1153" spans="1:11" ht="15.6" x14ac:dyDescent="0.3">
      <c r="A1153" s="6"/>
      <c r="B1153" s="6"/>
      <c r="C1153" s="6"/>
      <c r="D1153" s="6"/>
      <c r="E1153" s="6"/>
      <c r="F1153" s="6"/>
      <c r="G1153" s="6"/>
      <c r="H1153" s="55"/>
      <c r="I1153" s="6"/>
      <c r="J1153" s="6"/>
      <c r="K1153" s="6"/>
    </row>
    <row r="1154" spans="1:11" ht="15.6" x14ac:dyDescent="0.3">
      <c r="A1154" s="6" t="s">
        <v>132</v>
      </c>
      <c r="B1154" s="6" t="s">
        <v>3532</v>
      </c>
      <c r="C1154" s="6" t="s">
        <v>54</v>
      </c>
      <c r="D1154" s="6" t="s">
        <v>2835</v>
      </c>
      <c r="E1154" s="6" t="s">
        <v>2015</v>
      </c>
      <c r="F1154" s="6" t="s">
        <v>2016</v>
      </c>
      <c r="G1154" s="6" t="s">
        <v>2017</v>
      </c>
      <c r="H1154" s="55">
        <v>1</v>
      </c>
      <c r="I1154" s="6" t="s">
        <v>121</v>
      </c>
      <c r="J1154" s="6">
        <v>0</v>
      </c>
      <c r="K1154" s="6"/>
    </row>
    <row r="1155" spans="1:11" ht="15.6" x14ac:dyDescent="0.3">
      <c r="A1155" s="6" t="s">
        <v>132</v>
      </c>
      <c r="B1155" s="6" t="s">
        <v>3532</v>
      </c>
      <c r="C1155" s="6" t="s">
        <v>54</v>
      </c>
      <c r="D1155" s="6" t="s">
        <v>2876</v>
      </c>
      <c r="E1155" s="6" t="s">
        <v>2024</v>
      </c>
      <c r="F1155" s="6" t="s">
        <v>2025</v>
      </c>
      <c r="G1155" s="6" t="s">
        <v>2026</v>
      </c>
      <c r="H1155" s="55">
        <v>1</v>
      </c>
      <c r="I1155" s="6" t="s">
        <v>121</v>
      </c>
      <c r="J1155" s="6">
        <v>0</v>
      </c>
      <c r="K1155" s="6"/>
    </row>
    <row r="1156" spans="1:11" ht="15.6" x14ac:dyDescent="0.3">
      <c r="A1156" s="6" t="s">
        <v>132</v>
      </c>
      <c r="B1156" s="6" t="s">
        <v>3532</v>
      </c>
      <c r="C1156" s="6" t="s">
        <v>54</v>
      </c>
      <c r="D1156" s="6" t="s">
        <v>2890</v>
      </c>
      <c r="E1156" s="6" t="s">
        <v>3539</v>
      </c>
      <c r="F1156" s="6" t="s">
        <v>2014</v>
      </c>
      <c r="G1156" s="6" t="s">
        <v>764</v>
      </c>
      <c r="H1156" s="55">
        <v>1</v>
      </c>
      <c r="I1156" s="6" t="s">
        <v>121</v>
      </c>
      <c r="J1156" s="6">
        <v>0</v>
      </c>
      <c r="K1156" s="6"/>
    </row>
    <row r="1157" spans="1:11" ht="15.6" x14ac:dyDescent="0.3">
      <c r="A1157" s="6" t="s">
        <v>132</v>
      </c>
      <c r="B1157" s="6" t="s">
        <v>3532</v>
      </c>
      <c r="C1157" s="6" t="s">
        <v>54</v>
      </c>
      <c r="D1157" s="6" t="s">
        <v>2836</v>
      </c>
      <c r="E1157" s="6" t="s">
        <v>3540</v>
      </c>
      <c r="F1157" s="6" t="s">
        <v>2028</v>
      </c>
      <c r="G1157" s="6" t="s">
        <v>2029</v>
      </c>
      <c r="H1157" s="55">
        <v>1</v>
      </c>
      <c r="I1157" s="6" t="s">
        <v>121</v>
      </c>
      <c r="J1157" s="6">
        <v>0</v>
      </c>
      <c r="K1157" s="6"/>
    </row>
    <row r="1158" spans="1:11" ht="15.6" x14ac:dyDescent="0.3">
      <c r="A1158" s="6" t="s">
        <v>132</v>
      </c>
      <c r="B1158" s="6" t="s">
        <v>3532</v>
      </c>
      <c r="C1158" s="6" t="s">
        <v>54</v>
      </c>
      <c r="D1158" s="6" t="s">
        <v>2885</v>
      </c>
      <c r="E1158" s="6" t="s">
        <v>3541</v>
      </c>
      <c r="F1158" s="6" t="s">
        <v>2013</v>
      </c>
      <c r="G1158" s="6" t="s">
        <v>1508</v>
      </c>
      <c r="H1158" s="55">
        <v>1</v>
      </c>
      <c r="I1158" s="6" t="s">
        <v>121</v>
      </c>
      <c r="J1158" s="6">
        <v>0</v>
      </c>
      <c r="K1158" s="6"/>
    </row>
    <row r="1159" spans="1:11" ht="15.6" x14ac:dyDescent="0.3">
      <c r="A1159" s="6" t="s">
        <v>132</v>
      </c>
      <c r="B1159" s="6" t="s">
        <v>3532</v>
      </c>
      <c r="C1159" s="6" t="s">
        <v>54</v>
      </c>
      <c r="D1159" s="6" t="s">
        <v>3542</v>
      </c>
      <c r="E1159" s="6" t="s">
        <v>3543</v>
      </c>
      <c r="F1159" s="6" t="s">
        <v>2008</v>
      </c>
      <c r="G1159" s="6" t="s">
        <v>1230</v>
      </c>
      <c r="H1159" s="55">
        <v>1</v>
      </c>
      <c r="I1159" s="6" t="s">
        <v>121</v>
      </c>
      <c r="J1159" s="6">
        <v>0</v>
      </c>
      <c r="K1159" s="6"/>
    </row>
    <row r="1160" spans="1:11" ht="15.6" x14ac:dyDescent="0.3">
      <c r="A1160" s="6" t="s">
        <v>132</v>
      </c>
      <c r="B1160" s="6" t="s">
        <v>3532</v>
      </c>
      <c r="C1160" s="6" t="s">
        <v>54</v>
      </c>
      <c r="D1160" s="6" t="s">
        <v>3530</v>
      </c>
      <c r="E1160" s="6" t="s">
        <v>3544</v>
      </c>
      <c r="F1160" s="6" t="s">
        <v>1271</v>
      </c>
      <c r="G1160" s="6" t="s">
        <v>135</v>
      </c>
      <c r="H1160" s="55">
        <v>1</v>
      </c>
      <c r="I1160" s="6" t="s">
        <v>121</v>
      </c>
      <c r="J1160" s="6">
        <v>0</v>
      </c>
      <c r="K1160" s="6"/>
    </row>
    <row r="1161" spans="1:11" ht="15.6" x14ac:dyDescent="0.3">
      <c r="A1161" s="6" t="s">
        <v>132</v>
      </c>
      <c r="B1161" s="6" t="s">
        <v>3532</v>
      </c>
      <c r="C1161" s="6" t="s">
        <v>54</v>
      </c>
      <c r="D1161" s="6" t="s">
        <v>2907</v>
      </c>
      <c r="E1161" s="6" t="s">
        <v>3545</v>
      </c>
      <c r="F1161" s="6" t="s">
        <v>160</v>
      </c>
      <c r="G1161" s="6" t="s">
        <v>194</v>
      </c>
      <c r="H1161" s="55">
        <v>1</v>
      </c>
      <c r="I1161" s="6" t="s">
        <v>121</v>
      </c>
      <c r="J1161" s="6">
        <v>0</v>
      </c>
      <c r="K1161" s="6"/>
    </row>
    <row r="1162" spans="1:11" ht="15.6" x14ac:dyDescent="0.3">
      <c r="A1162" s="6" t="s">
        <v>132</v>
      </c>
      <c r="B1162" s="6" t="s">
        <v>3532</v>
      </c>
      <c r="C1162" s="6" t="s">
        <v>54</v>
      </c>
      <c r="D1162" s="6" t="s">
        <v>2905</v>
      </c>
      <c r="E1162" s="6" t="s">
        <v>3546</v>
      </c>
      <c r="F1162" s="6" t="s">
        <v>2009</v>
      </c>
      <c r="G1162" s="6" t="s">
        <v>1852</v>
      </c>
      <c r="H1162" s="55">
        <v>1</v>
      </c>
      <c r="I1162" s="6" t="s">
        <v>121</v>
      </c>
      <c r="J1162" s="6">
        <v>0</v>
      </c>
      <c r="K1162" s="6"/>
    </row>
    <row r="1163" spans="1:11" ht="15.6" x14ac:dyDescent="0.3">
      <c r="A1163" s="6" t="s">
        <v>132</v>
      </c>
      <c r="B1163" s="6" t="s">
        <v>3532</v>
      </c>
      <c r="C1163" s="6" t="s">
        <v>54</v>
      </c>
      <c r="D1163" s="6" t="s">
        <v>2875</v>
      </c>
      <c r="E1163" s="6" t="s">
        <v>2018</v>
      </c>
      <c r="F1163" s="6" t="s">
        <v>2019</v>
      </c>
      <c r="G1163" s="6" t="s">
        <v>2020</v>
      </c>
      <c r="H1163" s="55">
        <v>1</v>
      </c>
      <c r="I1163" s="6" t="s">
        <v>121</v>
      </c>
      <c r="J1163" s="6">
        <v>0</v>
      </c>
      <c r="K1163" s="6"/>
    </row>
    <row r="1164" spans="1:11" ht="15.6" x14ac:dyDescent="0.3">
      <c r="A1164" s="6" t="s">
        <v>132</v>
      </c>
      <c r="B1164" s="6" t="s">
        <v>3532</v>
      </c>
      <c r="C1164" s="6" t="s">
        <v>54</v>
      </c>
      <c r="D1164" s="6" t="s">
        <v>2852</v>
      </c>
      <c r="E1164" s="6" t="s">
        <v>2027</v>
      </c>
      <c r="F1164" s="6" t="s">
        <v>596</v>
      </c>
      <c r="G1164" s="6" t="s">
        <v>1805</v>
      </c>
      <c r="H1164" s="55">
        <v>1</v>
      </c>
      <c r="I1164" s="6" t="s">
        <v>121</v>
      </c>
      <c r="J1164" s="6">
        <v>0</v>
      </c>
      <c r="K1164" s="6"/>
    </row>
    <row r="1165" spans="1:11" ht="15.6" x14ac:dyDescent="0.3">
      <c r="A1165" s="6" t="s">
        <v>132</v>
      </c>
      <c r="B1165" s="6" t="s">
        <v>3532</v>
      </c>
      <c r="C1165" s="6" t="s">
        <v>54</v>
      </c>
      <c r="D1165" s="6" t="s">
        <v>2851</v>
      </c>
      <c r="E1165" s="6" t="s">
        <v>2021</v>
      </c>
      <c r="F1165" s="6" t="s">
        <v>2022</v>
      </c>
      <c r="G1165" s="6" t="s">
        <v>2023</v>
      </c>
      <c r="H1165" s="55">
        <v>1</v>
      </c>
      <c r="I1165" s="6" t="s">
        <v>121</v>
      </c>
      <c r="J1165" s="6">
        <v>0</v>
      </c>
      <c r="K1165" s="6"/>
    </row>
    <row r="1166" spans="1:11" ht="15.6" x14ac:dyDescent="0.3">
      <c r="A1166" s="6" t="s">
        <v>132</v>
      </c>
      <c r="B1166" s="6" t="s">
        <v>3532</v>
      </c>
      <c r="C1166" s="6" t="s">
        <v>54</v>
      </c>
      <c r="D1166" s="6" t="s">
        <v>2861</v>
      </c>
      <c r="E1166" s="6" t="s">
        <v>2010</v>
      </c>
      <c r="F1166" s="6" t="s">
        <v>2011</v>
      </c>
      <c r="G1166" s="6" t="s">
        <v>2012</v>
      </c>
      <c r="H1166" s="55">
        <v>1</v>
      </c>
      <c r="I1166" s="6" t="s">
        <v>121</v>
      </c>
      <c r="J1166" s="6">
        <v>0</v>
      </c>
      <c r="K1166" s="6"/>
    </row>
    <row r="1167" spans="1:11" s="8" customFormat="1" ht="15.6" x14ac:dyDescent="0.3">
      <c r="A1167" s="8" t="s">
        <v>2562</v>
      </c>
      <c r="B1167" s="61"/>
      <c r="H1167" s="29">
        <f>SUM(H1154:H1166)</f>
        <v>13</v>
      </c>
      <c r="J1167" s="29">
        <f>SUM(J1154:J1166)</f>
        <v>0</v>
      </c>
      <c r="K1167" s="62">
        <f>(J1167/H1167)</f>
        <v>0</v>
      </c>
    </row>
    <row r="1168" spans="1:11" ht="15.6" x14ac:dyDescent="0.3">
      <c r="A1168" s="6"/>
      <c r="B1168" s="6"/>
      <c r="C1168" s="6"/>
      <c r="D1168" s="6"/>
      <c r="E1168" s="6"/>
      <c r="F1168" s="6"/>
      <c r="G1168" s="6"/>
      <c r="H1168" s="55"/>
      <c r="I1168" s="6"/>
      <c r="J1168" s="6"/>
      <c r="K1168" s="6"/>
    </row>
    <row r="1169" spans="1:11" ht="15.6" x14ac:dyDescent="0.3">
      <c r="A1169" s="6" t="s">
        <v>132</v>
      </c>
      <c r="B1169" s="6" t="s">
        <v>3532</v>
      </c>
      <c r="C1169" s="6" t="s">
        <v>84</v>
      </c>
      <c r="D1169" s="6" t="s">
        <v>2836</v>
      </c>
      <c r="E1169" s="6" t="s">
        <v>2033</v>
      </c>
      <c r="F1169" s="6" t="s">
        <v>800</v>
      </c>
      <c r="G1169" s="6" t="s">
        <v>2034</v>
      </c>
      <c r="H1169" s="55">
        <v>1</v>
      </c>
      <c r="I1169" s="6" t="s">
        <v>121</v>
      </c>
      <c r="J1169" s="6">
        <v>0</v>
      </c>
      <c r="K1169" s="6"/>
    </row>
    <row r="1170" spans="1:11" ht="15.6" x14ac:dyDescent="0.3">
      <c r="A1170" s="6" t="s">
        <v>132</v>
      </c>
      <c r="B1170" s="6" t="s">
        <v>3532</v>
      </c>
      <c r="C1170" s="6" t="s">
        <v>84</v>
      </c>
      <c r="D1170" s="6" t="s">
        <v>2836</v>
      </c>
      <c r="E1170" s="6" t="s">
        <v>2035</v>
      </c>
      <c r="F1170" s="6" t="s">
        <v>183</v>
      </c>
      <c r="G1170" s="6" t="s">
        <v>926</v>
      </c>
      <c r="H1170" s="55">
        <v>1</v>
      </c>
      <c r="I1170" s="6" t="s">
        <v>121</v>
      </c>
      <c r="J1170" s="6">
        <v>0</v>
      </c>
      <c r="K1170" s="6"/>
    </row>
    <row r="1171" spans="1:11" ht="15.6" x14ac:dyDescent="0.3">
      <c r="A1171" s="6" t="s">
        <v>132</v>
      </c>
      <c r="B1171" s="6" t="s">
        <v>3532</v>
      </c>
      <c r="C1171" s="6" t="s">
        <v>84</v>
      </c>
      <c r="D1171" s="6" t="s">
        <v>2836</v>
      </c>
      <c r="E1171" s="6" t="s">
        <v>2036</v>
      </c>
      <c r="F1171" s="6" t="s">
        <v>2037</v>
      </c>
      <c r="G1171" s="6" t="s">
        <v>2038</v>
      </c>
      <c r="H1171" s="55">
        <v>1</v>
      </c>
      <c r="I1171" s="6" t="s">
        <v>121</v>
      </c>
      <c r="J1171" s="6">
        <v>0</v>
      </c>
      <c r="K1171" s="6"/>
    </row>
    <row r="1172" spans="1:11" ht="15.6" x14ac:dyDescent="0.3">
      <c r="A1172" s="6" t="s">
        <v>132</v>
      </c>
      <c r="B1172" s="6" t="s">
        <v>3532</v>
      </c>
      <c r="C1172" s="6" t="s">
        <v>84</v>
      </c>
      <c r="D1172" s="6" t="s">
        <v>2836</v>
      </c>
      <c r="E1172" s="6" t="s">
        <v>2039</v>
      </c>
      <c r="F1172" s="6" t="s">
        <v>2040</v>
      </c>
      <c r="G1172" s="6" t="s">
        <v>2041</v>
      </c>
      <c r="H1172" s="55">
        <v>1</v>
      </c>
      <c r="I1172" s="6" t="s">
        <v>121</v>
      </c>
      <c r="J1172" s="6">
        <v>0</v>
      </c>
      <c r="K1172" s="6"/>
    </row>
    <row r="1173" spans="1:11" ht="15.6" x14ac:dyDescent="0.3">
      <c r="A1173" s="6" t="s">
        <v>132</v>
      </c>
      <c r="B1173" s="6" t="s">
        <v>3532</v>
      </c>
      <c r="C1173" s="6" t="s">
        <v>84</v>
      </c>
      <c r="D1173" s="6" t="s">
        <v>2836</v>
      </c>
      <c r="E1173" s="6" t="s">
        <v>2042</v>
      </c>
      <c r="F1173" s="6" t="s">
        <v>2043</v>
      </c>
      <c r="G1173" s="6" t="s">
        <v>2044</v>
      </c>
      <c r="H1173" s="55">
        <v>1</v>
      </c>
      <c r="I1173" s="6" t="s">
        <v>121</v>
      </c>
      <c r="J1173" s="6">
        <v>0</v>
      </c>
      <c r="K1173" s="6"/>
    </row>
    <row r="1174" spans="1:11" ht="15.6" x14ac:dyDescent="0.3">
      <c r="A1174" s="6" t="s">
        <v>132</v>
      </c>
      <c r="B1174" s="6" t="s">
        <v>3532</v>
      </c>
      <c r="C1174" s="6" t="s">
        <v>84</v>
      </c>
      <c r="D1174" s="6" t="s">
        <v>2836</v>
      </c>
      <c r="E1174" s="6" t="s">
        <v>2045</v>
      </c>
      <c r="F1174" s="6" t="s">
        <v>2046</v>
      </c>
      <c r="G1174" s="6" t="s">
        <v>2047</v>
      </c>
      <c r="H1174" s="55">
        <v>1</v>
      </c>
      <c r="I1174" s="6" t="s">
        <v>121</v>
      </c>
      <c r="J1174" s="6">
        <v>0</v>
      </c>
      <c r="K1174" s="6"/>
    </row>
    <row r="1175" spans="1:11" ht="15.6" x14ac:dyDescent="0.3">
      <c r="A1175" s="6" t="s">
        <v>132</v>
      </c>
      <c r="B1175" s="6" t="s">
        <v>3532</v>
      </c>
      <c r="C1175" s="6" t="s">
        <v>84</v>
      </c>
      <c r="D1175" s="6" t="s">
        <v>2836</v>
      </c>
      <c r="E1175" s="6" t="s">
        <v>2048</v>
      </c>
      <c r="F1175" s="6" t="s">
        <v>2049</v>
      </c>
      <c r="G1175" s="6" t="s">
        <v>114</v>
      </c>
      <c r="H1175" s="55">
        <v>1</v>
      </c>
      <c r="I1175" s="6" t="s">
        <v>121</v>
      </c>
      <c r="J1175" s="6">
        <v>0</v>
      </c>
      <c r="K1175" s="6"/>
    </row>
    <row r="1176" spans="1:11" ht="15.6" x14ac:dyDescent="0.3">
      <c r="A1176" s="6" t="s">
        <v>132</v>
      </c>
      <c r="B1176" s="6" t="s">
        <v>3532</v>
      </c>
      <c r="C1176" s="6" t="s">
        <v>84</v>
      </c>
      <c r="D1176" s="6" t="s">
        <v>2836</v>
      </c>
      <c r="E1176" s="6" t="s">
        <v>2050</v>
      </c>
      <c r="F1176" s="6" t="s">
        <v>2051</v>
      </c>
      <c r="G1176" s="6" t="s">
        <v>2052</v>
      </c>
      <c r="H1176" s="55">
        <v>1</v>
      </c>
      <c r="I1176" s="6" t="s">
        <v>121</v>
      </c>
      <c r="J1176" s="6">
        <v>0</v>
      </c>
      <c r="K1176" s="6"/>
    </row>
    <row r="1177" spans="1:11" ht="15.6" x14ac:dyDescent="0.3">
      <c r="A1177" s="6" t="s">
        <v>132</v>
      </c>
      <c r="B1177" s="6" t="s">
        <v>3532</v>
      </c>
      <c r="C1177" s="6" t="s">
        <v>84</v>
      </c>
      <c r="D1177" s="6" t="s">
        <v>2836</v>
      </c>
      <c r="E1177" s="6" t="s">
        <v>2053</v>
      </c>
      <c r="F1177" s="6" t="s">
        <v>467</v>
      </c>
      <c r="G1177" s="6" t="s">
        <v>236</v>
      </c>
      <c r="H1177" s="55">
        <v>1</v>
      </c>
      <c r="I1177" s="6" t="s">
        <v>121</v>
      </c>
      <c r="J1177" s="6">
        <v>0</v>
      </c>
      <c r="K1177" s="6"/>
    </row>
    <row r="1178" spans="1:11" ht="15.6" x14ac:dyDescent="0.3">
      <c r="A1178" s="6" t="s">
        <v>132</v>
      </c>
      <c r="B1178" s="6" t="s">
        <v>3532</v>
      </c>
      <c r="C1178" s="6" t="s">
        <v>84</v>
      </c>
      <c r="D1178" s="6" t="s">
        <v>2836</v>
      </c>
      <c r="E1178" s="6" t="s">
        <v>2055</v>
      </c>
      <c r="F1178" s="6" t="s">
        <v>2056</v>
      </c>
      <c r="G1178" s="6" t="s">
        <v>996</v>
      </c>
      <c r="H1178" s="55">
        <v>1</v>
      </c>
      <c r="I1178" s="6" t="s">
        <v>121</v>
      </c>
      <c r="J1178" s="6">
        <v>0</v>
      </c>
      <c r="K1178" s="6"/>
    </row>
    <row r="1179" spans="1:11" ht="15.6" x14ac:dyDescent="0.3">
      <c r="A1179" s="6" t="s">
        <v>132</v>
      </c>
      <c r="B1179" s="6" t="s">
        <v>3532</v>
      </c>
      <c r="C1179" s="6" t="s">
        <v>84</v>
      </c>
      <c r="D1179" s="6" t="s">
        <v>2836</v>
      </c>
      <c r="E1179" s="6" t="s">
        <v>2057</v>
      </c>
      <c r="F1179" s="6" t="s">
        <v>2058</v>
      </c>
      <c r="G1179" s="6" t="s">
        <v>2059</v>
      </c>
      <c r="H1179" s="55">
        <v>1</v>
      </c>
      <c r="I1179" s="6" t="s">
        <v>121</v>
      </c>
      <c r="J1179" s="6">
        <v>0</v>
      </c>
      <c r="K1179" s="6"/>
    </row>
    <row r="1180" spans="1:11" ht="15.6" x14ac:dyDescent="0.3">
      <c r="A1180" s="6" t="s">
        <v>132</v>
      </c>
      <c r="B1180" s="6" t="s">
        <v>3532</v>
      </c>
      <c r="C1180" s="6" t="s">
        <v>84</v>
      </c>
      <c r="D1180" s="6" t="s">
        <v>2836</v>
      </c>
      <c r="E1180" s="6" t="s">
        <v>2060</v>
      </c>
      <c r="F1180" s="6" t="s">
        <v>2061</v>
      </c>
      <c r="G1180" s="6" t="s">
        <v>2062</v>
      </c>
      <c r="H1180" s="55">
        <v>1</v>
      </c>
      <c r="I1180" s="6" t="s">
        <v>121</v>
      </c>
      <c r="J1180" s="6">
        <v>0</v>
      </c>
      <c r="K1180" s="6"/>
    </row>
    <row r="1181" spans="1:11" ht="15.6" x14ac:dyDescent="0.3">
      <c r="A1181" s="6" t="s">
        <v>132</v>
      </c>
      <c r="B1181" s="6" t="s">
        <v>3532</v>
      </c>
      <c r="C1181" s="6" t="s">
        <v>84</v>
      </c>
      <c r="D1181" s="6" t="s">
        <v>2836</v>
      </c>
      <c r="E1181" s="6" t="s">
        <v>2063</v>
      </c>
      <c r="F1181" s="6" t="s">
        <v>2064</v>
      </c>
      <c r="G1181" s="6" t="s">
        <v>228</v>
      </c>
      <c r="H1181" s="55">
        <v>1</v>
      </c>
      <c r="I1181" s="6" t="s">
        <v>121</v>
      </c>
      <c r="J1181" s="6">
        <v>0</v>
      </c>
      <c r="K1181" s="6"/>
    </row>
    <row r="1182" spans="1:11" ht="15.6" x14ac:dyDescent="0.3">
      <c r="A1182" s="6" t="s">
        <v>132</v>
      </c>
      <c r="B1182" s="6" t="s">
        <v>3532</v>
      </c>
      <c r="C1182" s="6" t="s">
        <v>84</v>
      </c>
      <c r="D1182" s="6" t="s">
        <v>2836</v>
      </c>
      <c r="E1182" s="6" t="s">
        <v>2065</v>
      </c>
      <c r="F1182" s="6" t="s">
        <v>885</v>
      </c>
      <c r="G1182" s="6" t="s">
        <v>1254</v>
      </c>
      <c r="H1182" s="55">
        <v>1</v>
      </c>
      <c r="I1182" s="6" t="s">
        <v>121</v>
      </c>
      <c r="J1182" s="6">
        <v>0</v>
      </c>
      <c r="K1182" s="6"/>
    </row>
    <row r="1183" spans="1:11" ht="15.6" x14ac:dyDescent="0.3">
      <c r="A1183" s="6" t="s">
        <v>132</v>
      </c>
      <c r="B1183" s="6" t="s">
        <v>3532</v>
      </c>
      <c r="C1183" s="6" t="s">
        <v>84</v>
      </c>
      <c r="D1183" s="6" t="s">
        <v>2836</v>
      </c>
      <c r="E1183" s="6" t="s">
        <v>2066</v>
      </c>
      <c r="F1183" s="6" t="s">
        <v>2067</v>
      </c>
      <c r="G1183" s="6" t="s">
        <v>1965</v>
      </c>
      <c r="H1183" s="55">
        <v>1</v>
      </c>
      <c r="I1183" s="6" t="s">
        <v>121</v>
      </c>
      <c r="J1183" s="6">
        <v>0</v>
      </c>
      <c r="K1183" s="6"/>
    </row>
    <row r="1184" spans="1:11" ht="15.6" x14ac:dyDescent="0.3">
      <c r="A1184" s="6" t="s">
        <v>132</v>
      </c>
      <c r="B1184" s="6" t="s">
        <v>3532</v>
      </c>
      <c r="C1184" s="6" t="s">
        <v>84</v>
      </c>
      <c r="D1184" s="6" t="s">
        <v>2836</v>
      </c>
      <c r="E1184" s="6" t="s">
        <v>2068</v>
      </c>
      <c r="F1184" s="6" t="s">
        <v>2069</v>
      </c>
      <c r="G1184" s="6" t="s">
        <v>2070</v>
      </c>
      <c r="H1184" s="55">
        <v>1</v>
      </c>
      <c r="I1184" s="6" t="s">
        <v>121</v>
      </c>
      <c r="J1184" s="6">
        <v>0</v>
      </c>
      <c r="K1184" s="6"/>
    </row>
    <row r="1185" spans="1:11" ht="15.6" x14ac:dyDescent="0.3">
      <c r="A1185" s="6" t="s">
        <v>132</v>
      </c>
      <c r="B1185" s="6" t="s">
        <v>3532</v>
      </c>
      <c r="C1185" s="6" t="s">
        <v>84</v>
      </c>
      <c r="D1185" s="6" t="s">
        <v>2836</v>
      </c>
      <c r="E1185" s="6" t="s">
        <v>2071</v>
      </c>
      <c r="F1185" s="6" t="s">
        <v>2072</v>
      </c>
      <c r="G1185" s="6" t="s">
        <v>2073</v>
      </c>
      <c r="H1185" s="55">
        <v>1</v>
      </c>
      <c r="I1185" s="6" t="s">
        <v>121</v>
      </c>
      <c r="J1185" s="6">
        <v>0</v>
      </c>
      <c r="K1185" s="6"/>
    </row>
    <row r="1186" spans="1:11" ht="15.6" x14ac:dyDescent="0.3">
      <c r="A1186" s="6" t="s">
        <v>132</v>
      </c>
      <c r="B1186" s="6" t="s">
        <v>3532</v>
      </c>
      <c r="C1186" s="6" t="s">
        <v>84</v>
      </c>
      <c r="D1186" s="6" t="s">
        <v>2836</v>
      </c>
      <c r="E1186" s="6" t="s">
        <v>2074</v>
      </c>
      <c r="F1186" s="6" t="s">
        <v>885</v>
      </c>
      <c r="G1186" s="6" t="s">
        <v>1138</v>
      </c>
      <c r="H1186" s="55">
        <v>1</v>
      </c>
      <c r="I1186" s="6" t="s">
        <v>121</v>
      </c>
      <c r="J1186" s="6">
        <v>0</v>
      </c>
      <c r="K1186" s="6"/>
    </row>
    <row r="1187" spans="1:11" ht="15.6" x14ac:dyDescent="0.3">
      <c r="A1187" s="6" t="s">
        <v>132</v>
      </c>
      <c r="B1187" s="6" t="s">
        <v>3532</v>
      </c>
      <c r="C1187" s="6" t="s">
        <v>84</v>
      </c>
      <c r="D1187" s="6" t="s">
        <v>2836</v>
      </c>
      <c r="E1187" s="6" t="s">
        <v>2075</v>
      </c>
      <c r="F1187" s="6" t="s">
        <v>2076</v>
      </c>
      <c r="G1187" s="6" t="s">
        <v>2077</v>
      </c>
      <c r="H1187" s="55">
        <v>1</v>
      </c>
      <c r="I1187" s="6" t="s">
        <v>121</v>
      </c>
      <c r="J1187" s="6">
        <v>0</v>
      </c>
      <c r="K1187" s="6"/>
    </row>
    <row r="1188" spans="1:11" ht="15.6" x14ac:dyDescent="0.3">
      <c r="A1188" s="6" t="s">
        <v>132</v>
      </c>
      <c r="B1188" s="6" t="s">
        <v>3532</v>
      </c>
      <c r="C1188" s="6" t="s">
        <v>84</v>
      </c>
      <c r="D1188" s="6" t="s">
        <v>2836</v>
      </c>
      <c r="E1188" s="6" t="s">
        <v>2030</v>
      </c>
      <c r="F1188" s="6" t="s">
        <v>2031</v>
      </c>
      <c r="G1188" s="6" t="s">
        <v>2032</v>
      </c>
      <c r="H1188" s="55">
        <v>1</v>
      </c>
      <c r="I1188" s="6" t="s">
        <v>121</v>
      </c>
      <c r="J1188" s="6">
        <v>0</v>
      </c>
      <c r="K1188" s="6"/>
    </row>
    <row r="1189" spans="1:11" s="8" customFormat="1" ht="15.6" x14ac:dyDescent="0.3">
      <c r="A1189" s="8" t="s">
        <v>2562</v>
      </c>
      <c r="B1189" s="61"/>
      <c r="H1189" s="29">
        <f>SUM(H1169:H1188)</f>
        <v>20</v>
      </c>
      <c r="J1189" s="29">
        <f>SUM(J1169:J1188)</f>
        <v>0</v>
      </c>
      <c r="K1189" s="62">
        <f>(J1189/H1189)</f>
        <v>0</v>
      </c>
    </row>
    <row r="1190" spans="1:11" ht="15.6" x14ac:dyDescent="0.3">
      <c r="A1190" s="6"/>
      <c r="B1190" s="6"/>
      <c r="C1190" s="6"/>
      <c r="D1190" s="6"/>
      <c r="E1190" s="6"/>
      <c r="F1190" s="6"/>
      <c r="G1190" s="6"/>
      <c r="H1190" s="55"/>
      <c r="I1190" s="6"/>
      <c r="J1190" s="6"/>
      <c r="K1190" s="6"/>
    </row>
    <row r="1191" spans="1:11" ht="15.6" x14ac:dyDescent="0.3">
      <c r="A1191" s="6" t="s">
        <v>132</v>
      </c>
      <c r="B1191" s="6" t="s">
        <v>3532</v>
      </c>
      <c r="C1191" s="6" t="s">
        <v>55</v>
      </c>
      <c r="D1191" s="6" t="s">
        <v>2854</v>
      </c>
      <c r="E1191" s="6" t="s">
        <v>2090</v>
      </c>
      <c r="F1191" s="6" t="s">
        <v>2091</v>
      </c>
      <c r="G1191" s="6" t="s">
        <v>2092</v>
      </c>
      <c r="H1191" s="55">
        <v>1</v>
      </c>
      <c r="I1191" s="6" t="s">
        <v>121</v>
      </c>
      <c r="J1191" s="6">
        <v>0</v>
      </c>
      <c r="K1191" s="6"/>
    </row>
    <row r="1192" spans="1:11" ht="15.6" x14ac:dyDescent="0.3">
      <c r="A1192" s="6" t="s">
        <v>132</v>
      </c>
      <c r="B1192" s="6" t="s">
        <v>3532</v>
      </c>
      <c r="C1192" s="6" t="s">
        <v>55</v>
      </c>
      <c r="D1192" s="6" t="s">
        <v>2854</v>
      </c>
      <c r="E1192" s="6" t="s">
        <v>2116</v>
      </c>
      <c r="F1192" s="6" t="s">
        <v>2117</v>
      </c>
      <c r="G1192" s="6" t="s">
        <v>2118</v>
      </c>
      <c r="H1192" s="55">
        <v>1</v>
      </c>
      <c r="I1192" s="6" t="s">
        <v>121</v>
      </c>
      <c r="J1192" s="6">
        <v>0</v>
      </c>
      <c r="K1192" s="6"/>
    </row>
    <row r="1193" spans="1:11" ht="15.6" x14ac:dyDescent="0.3">
      <c r="A1193" s="6" t="s">
        <v>132</v>
      </c>
      <c r="B1193" s="6" t="s">
        <v>3532</v>
      </c>
      <c r="C1193" s="6" t="s">
        <v>55</v>
      </c>
      <c r="D1193" s="6" t="s">
        <v>2892</v>
      </c>
      <c r="E1193" s="6" t="s">
        <v>2121</v>
      </c>
      <c r="F1193" s="6" t="s">
        <v>800</v>
      </c>
      <c r="G1193" s="6" t="s">
        <v>1568</v>
      </c>
      <c r="H1193" s="55">
        <v>1</v>
      </c>
      <c r="I1193" s="6" t="s">
        <v>121</v>
      </c>
      <c r="J1193" s="6">
        <v>0</v>
      </c>
      <c r="K1193" s="6"/>
    </row>
    <row r="1194" spans="1:11" ht="15.6" x14ac:dyDescent="0.3">
      <c r="A1194" s="6" t="s">
        <v>132</v>
      </c>
      <c r="B1194" s="6" t="s">
        <v>3532</v>
      </c>
      <c r="C1194" s="6" t="s">
        <v>55</v>
      </c>
      <c r="D1194" s="6" t="s">
        <v>2876</v>
      </c>
      <c r="E1194" s="6" t="s">
        <v>2093</v>
      </c>
      <c r="F1194" s="6" t="s">
        <v>2094</v>
      </c>
      <c r="G1194" s="6" t="s">
        <v>2095</v>
      </c>
      <c r="H1194" s="55">
        <v>1</v>
      </c>
      <c r="I1194" s="6" t="s">
        <v>121</v>
      </c>
      <c r="J1194" s="6">
        <v>0</v>
      </c>
      <c r="K1194" s="6"/>
    </row>
    <row r="1195" spans="1:11" ht="15.6" x14ac:dyDescent="0.3">
      <c r="A1195" s="6" t="s">
        <v>132</v>
      </c>
      <c r="B1195" s="6" t="s">
        <v>3532</v>
      </c>
      <c r="C1195" s="6" t="s">
        <v>55</v>
      </c>
      <c r="D1195" s="6" t="s">
        <v>3039</v>
      </c>
      <c r="E1195" s="6" t="s">
        <v>2105</v>
      </c>
      <c r="F1195" s="6" t="s">
        <v>516</v>
      </c>
      <c r="G1195" s="6" t="s">
        <v>545</v>
      </c>
      <c r="H1195" s="55">
        <v>1</v>
      </c>
      <c r="I1195" s="6" t="s">
        <v>121</v>
      </c>
      <c r="J1195" s="6">
        <v>0</v>
      </c>
      <c r="K1195" s="6"/>
    </row>
    <row r="1196" spans="1:11" ht="15.6" x14ac:dyDescent="0.3">
      <c r="A1196" s="6" t="s">
        <v>132</v>
      </c>
      <c r="B1196" s="6" t="s">
        <v>3532</v>
      </c>
      <c r="C1196" s="6" t="s">
        <v>55</v>
      </c>
      <c r="D1196" s="6" t="s">
        <v>2835</v>
      </c>
      <c r="E1196" s="6" t="s">
        <v>2081</v>
      </c>
      <c r="F1196" s="6" t="s">
        <v>242</v>
      </c>
      <c r="G1196" s="6" t="s">
        <v>1454</v>
      </c>
      <c r="H1196" s="55">
        <v>1</v>
      </c>
      <c r="I1196" s="6" t="s">
        <v>121</v>
      </c>
      <c r="J1196" s="6">
        <v>0</v>
      </c>
      <c r="K1196" s="6"/>
    </row>
    <row r="1197" spans="1:11" ht="15.6" x14ac:dyDescent="0.3">
      <c r="A1197" s="6" t="s">
        <v>132</v>
      </c>
      <c r="B1197" s="6" t="s">
        <v>3532</v>
      </c>
      <c r="C1197" s="6" t="s">
        <v>55</v>
      </c>
      <c r="D1197" s="6" t="s">
        <v>2835</v>
      </c>
      <c r="E1197" s="6" t="s">
        <v>2082</v>
      </c>
      <c r="F1197" s="6" t="s">
        <v>242</v>
      </c>
      <c r="G1197" s="6" t="s">
        <v>2083</v>
      </c>
      <c r="H1197" s="55">
        <v>1</v>
      </c>
      <c r="I1197" s="6" t="s">
        <v>121</v>
      </c>
      <c r="J1197" s="6">
        <v>0</v>
      </c>
      <c r="K1197" s="6"/>
    </row>
    <row r="1198" spans="1:11" ht="15.6" x14ac:dyDescent="0.3">
      <c r="A1198" s="6" t="s">
        <v>132</v>
      </c>
      <c r="B1198" s="6" t="s">
        <v>3532</v>
      </c>
      <c r="C1198" s="6" t="s">
        <v>55</v>
      </c>
      <c r="D1198" s="6" t="s">
        <v>3397</v>
      </c>
      <c r="E1198" s="6" t="s">
        <v>3547</v>
      </c>
      <c r="F1198" s="6" t="s">
        <v>2080</v>
      </c>
      <c r="G1198" s="6" t="s">
        <v>859</v>
      </c>
      <c r="H1198" s="55">
        <v>1</v>
      </c>
      <c r="I1198" s="6" t="s">
        <v>121</v>
      </c>
      <c r="J1198" s="6">
        <v>0</v>
      </c>
      <c r="K1198" s="6"/>
    </row>
    <row r="1199" spans="1:11" ht="15.6" x14ac:dyDescent="0.3">
      <c r="A1199" s="6" t="s">
        <v>132</v>
      </c>
      <c r="B1199" s="6" t="s">
        <v>3532</v>
      </c>
      <c r="C1199" s="6" t="s">
        <v>55</v>
      </c>
      <c r="D1199" s="6" t="s">
        <v>3195</v>
      </c>
      <c r="E1199" s="6" t="s">
        <v>3548</v>
      </c>
      <c r="F1199" s="6" t="s">
        <v>2084</v>
      </c>
      <c r="G1199" s="6" t="s">
        <v>369</v>
      </c>
      <c r="H1199" s="55">
        <v>1</v>
      </c>
      <c r="I1199" s="6" t="s">
        <v>121</v>
      </c>
      <c r="J1199" s="6">
        <v>0</v>
      </c>
      <c r="K1199" s="6"/>
    </row>
    <row r="1200" spans="1:11" ht="15.6" x14ac:dyDescent="0.3">
      <c r="A1200" s="6" t="s">
        <v>132</v>
      </c>
      <c r="B1200" s="6" t="s">
        <v>3532</v>
      </c>
      <c r="C1200" s="6" t="s">
        <v>55</v>
      </c>
      <c r="D1200" s="6" t="s">
        <v>3254</v>
      </c>
      <c r="E1200" s="6" t="s">
        <v>3549</v>
      </c>
      <c r="F1200" s="6" t="s">
        <v>2067</v>
      </c>
      <c r="G1200" s="6" t="s">
        <v>714</v>
      </c>
      <c r="H1200" s="55">
        <v>1</v>
      </c>
      <c r="I1200" s="6" t="s">
        <v>121</v>
      </c>
      <c r="J1200" s="6">
        <v>0</v>
      </c>
      <c r="K1200" s="6"/>
    </row>
    <row r="1201" spans="1:11" ht="15.6" x14ac:dyDescent="0.3">
      <c r="A1201" s="6" t="s">
        <v>132</v>
      </c>
      <c r="B1201" s="6" t="s">
        <v>3532</v>
      </c>
      <c r="C1201" s="6" t="s">
        <v>55</v>
      </c>
      <c r="D1201" s="6" t="s">
        <v>2926</v>
      </c>
      <c r="E1201" s="6" t="s">
        <v>2106</v>
      </c>
      <c r="F1201" s="6" t="s">
        <v>420</v>
      </c>
      <c r="G1201" s="6" t="s">
        <v>2107</v>
      </c>
      <c r="H1201" s="55">
        <v>1</v>
      </c>
      <c r="I1201" s="6" t="s">
        <v>121</v>
      </c>
      <c r="J1201" s="6">
        <v>0</v>
      </c>
      <c r="K1201" s="6"/>
    </row>
    <row r="1202" spans="1:11" ht="15.6" x14ac:dyDescent="0.3">
      <c r="A1202" s="6" t="s">
        <v>132</v>
      </c>
      <c r="B1202" s="6" t="s">
        <v>3532</v>
      </c>
      <c r="C1202" s="6" t="s">
        <v>55</v>
      </c>
      <c r="D1202" s="6" t="s">
        <v>2951</v>
      </c>
      <c r="E1202" s="6" t="s">
        <v>2078</v>
      </c>
      <c r="F1202" s="6" t="s">
        <v>864</v>
      </c>
      <c r="G1202" s="6" t="s">
        <v>2079</v>
      </c>
      <c r="H1202" s="55">
        <v>1</v>
      </c>
      <c r="I1202" s="6" t="s">
        <v>121</v>
      </c>
      <c r="J1202" s="6">
        <v>0</v>
      </c>
      <c r="K1202" s="6"/>
    </row>
    <row r="1203" spans="1:11" ht="15.6" x14ac:dyDescent="0.3">
      <c r="A1203" s="6" t="s">
        <v>132</v>
      </c>
      <c r="B1203" s="6" t="s">
        <v>3532</v>
      </c>
      <c r="C1203" s="6" t="s">
        <v>55</v>
      </c>
      <c r="D1203" s="6" t="s">
        <v>2942</v>
      </c>
      <c r="E1203" s="6" t="s">
        <v>2119</v>
      </c>
      <c r="F1203" s="6" t="s">
        <v>386</v>
      </c>
      <c r="G1203" s="6" t="s">
        <v>2120</v>
      </c>
      <c r="H1203" s="55">
        <v>1</v>
      </c>
      <c r="I1203" s="6" t="s">
        <v>121</v>
      </c>
      <c r="J1203" s="6">
        <v>0</v>
      </c>
      <c r="K1203" s="6"/>
    </row>
    <row r="1204" spans="1:11" ht="15.6" x14ac:dyDescent="0.3">
      <c r="A1204" s="6" t="s">
        <v>132</v>
      </c>
      <c r="B1204" s="6" t="s">
        <v>3532</v>
      </c>
      <c r="C1204" s="6" t="s">
        <v>55</v>
      </c>
      <c r="D1204" s="6" t="s">
        <v>2837</v>
      </c>
      <c r="E1204" s="6" t="s">
        <v>2111</v>
      </c>
      <c r="F1204" s="6" t="s">
        <v>2112</v>
      </c>
      <c r="G1204" s="6" t="s">
        <v>578</v>
      </c>
      <c r="H1204" s="55">
        <v>1</v>
      </c>
      <c r="I1204" s="6" t="s">
        <v>121</v>
      </c>
      <c r="J1204" s="6">
        <v>0</v>
      </c>
      <c r="K1204" s="6"/>
    </row>
    <row r="1205" spans="1:11" ht="15.6" x14ac:dyDescent="0.3">
      <c r="A1205" s="6" t="s">
        <v>132</v>
      </c>
      <c r="B1205" s="6" t="s">
        <v>3532</v>
      </c>
      <c r="C1205" s="6" t="s">
        <v>55</v>
      </c>
      <c r="D1205" s="6" t="s">
        <v>2852</v>
      </c>
      <c r="E1205" s="6" t="s">
        <v>2113</v>
      </c>
      <c r="F1205" s="6" t="s">
        <v>2114</v>
      </c>
      <c r="G1205" s="6" t="s">
        <v>2115</v>
      </c>
      <c r="H1205" s="55">
        <v>1</v>
      </c>
      <c r="I1205" s="6" t="s">
        <v>121</v>
      </c>
      <c r="J1205" s="6">
        <v>0</v>
      </c>
      <c r="K1205" s="6"/>
    </row>
    <row r="1206" spans="1:11" ht="15.6" x14ac:dyDescent="0.3">
      <c r="A1206" s="6" t="s">
        <v>132</v>
      </c>
      <c r="B1206" s="6" t="s">
        <v>3532</v>
      </c>
      <c r="C1206" s="6" t="s">
        <v>55</v>
      </c>
      <c r="D1206" s="6" t="s">
        <v>2836</v>
      </c>
      <c r="E1206" s="6" t="s">
        <v>2098</v>
      </c>
      <c r="F1206" s="6" t="s">
        <v>2099</v>
      </c>
      <c r="G1206" s="6" t="s">
        <v>2100</v>
      </c>
      <c r="H1206" s="55">
        <v>1</v>
      </c>
      <c r="I1206" s="6" t="s">
        <v>121</v>
      </c>
      <c r="J1206" s="6">
        <v>0</v>
      </c>
      <c r="K1206" s="6"/>
    </row>
    <row r="1207" spans="1:11" ht="15.6" x14ac:dyDescent="0.3">
      <c r="A1207" s="6" t="s">
        <v>132</v>
      </c>
      <c r="B1207" s="6" t="s">
        <v>3532</v>
      </c>
      <c r="C1207" s="6" t="s">
        <v>55</v>
      </c>
      <c r="D1207" s="6" t="s">
        <v>2851</v>
      </c>
      <c r="E1207" s="6" t="s">
        <v>2103</v>
      </c>
      <c r="F1207" s="6" t="s">
        <v>596</v>
      </c>
      <c r="G1207" s="6" t="s">
        <v>2104</v>
      </c>
      <c r="H1207" s="55">
        <v>1</v>
      </c>
      <c r="I1207" s="6" t="s">
        <v>121</v>
      </c>
      <c r="J1207" s="6">
        <v>0</v>
      </c>
      <c r="K1207" s="6"/>
    </row>
    <row r="1208" spans="1:11" ht="15.6" x14ac:dyDescent="0.3">
      <c r="A1208" s="6" t="s">
        <v>132</v>
      </c>
      <c r="B1208" s="6" t="s">
        <v>3532</v>
      </c>
      <c r="C1208" s="6" t="s">
        <v>55</v>
      </c>
      <c r="D1208" s="6" t="s">
        <v>2852</v>
      </c>
      <c r="E1208" s="6" t="s">
        <v>2087</v>
      </c>
      <c r="F1208" s="6" t="s">
        <v>2088</v>
      </c>
      <c r="G1208" s="6" t="s">
        <v>2089</v>
      </c>
      <c r="H1208" s="55">
        <v>1</v>
      </c>
      <c r="I1208" s="6" t="s">
        <v>121</v>
      </c>
      <c r="J1208" s="6">
        <v>0</v>
      </c>
      <c r="K1208" s="6"/>
    </row>
    <row r="1209" spans="1:11" ht="15.6" x14ac:dyDescent="0.3">
      <c r="A1209" s="6" t="s">
        <v>132</v>
      </c>
      <c r="B1209" s="6" t="s">
        <v>3532</v>
      </c>
      <c r="C1209" s="6" t="s">
        <v>55</v>
      </c>
      <c r="D1209" s="6" t="s">
        <v>2837</v>
      </c>
      <c r="E1209" s="6" t="s">
        <v>2110</v>
      </c>
      <c r="F1209" s="6" t="s">
        <v>1899</v>
      </c>
      <c r="G1209" s="6" t="s">
        <v>891</v>
      </c>
      <c r="H1209" s="55">
        <v>1</v>
      </c>
      <c r="I1209" s="6" t="s">
        <v>121</v>
      </c>
      <c r="J1209" s="6">
        <v>0</v>
      </c>
      <c r="K1209" s="6"/>
    </row>
    <row r="1210" spans="1:11" ht="15.6" x14ac:dyDescent="0.3">
      <c r="A1210" s="6" t="s">
        <v>132</v>
      </c>
      <c r="B1210" s="6" t="s">
        <v>3532</v>
      </c>
      <c r="C1210" s="6" t="s">
        <v>55</v>
      </c>
      <c r="D1210" s="6" t="s">
        <v>2837</v>
      </c>
      <c r="E1210" s="6" t="s">
        <v>2085</v>
      </c>
      <c r="F1210" s="6" t="s">
        <v>901</v>
      </c>
      <c r="G1210" s="6" t="s">
        <v>2086</v>
      </c>
      <c r="H1210" s="55">
        <v>1</v>
      </c>
      <c r="I1210" s="6" t="s">
        <v>121</v>
      </c>
      <c r="J1210" s="6">
        <v>0</v>
      </c>
      <c r="K1210" s="6"/>
    </row>
    <row r="1211" spans="1:11" ht="15.6" x14ac:dyDescent="0.3">
      <c r="A1211" s="6" t="s">
        <v>132</v>
      </c>
      <c r="B1211" s="6" t="s">
        <v>3532</v>
      </c>
      <c r="C1211" s="6" t="s">
        <v>55</v>
      </c>
      <c r="D1211" s="6" t="s">
        <v>2876</v>
      </c>
      <c r="E1211" s="6" t="s">
        <v>2096</v>
      </c>
      <c r="F1211" s="6" t="s">
        <v>2097</v>
      </c>
      <c r="G1211" s="6" t="s">
        <v>153</v>
      </c>
      <c r="H1211" s="55">
        <v>1</v>
      </c>
      <c r="I1211" s="6" t="s">
        <v>121</v>
      </c>
      <c r="J1211" s="6">
        <v>0</v>
      </c>
      <c r="K1211" s="6"/>
    </row>
    <row r="1212" spans="1:11" ht="15.6" x14ac:dyDescent="0.3">
      <c r="A1212" s="6" t="s">
        <v>132</v>
      </c>
      <c r="B1212" s="6" t="s">
        <v>3532</v>
      </c>
      <c r="C1212" s="6" t="s">
        <v>55</v>
      </c>
      <c r="D1212" s="6" t="s">
        <v>2858</v>
      </c>
      <c r="E1212" s="6" t="s">
        <v>2108</v>
      </c>
      <c r="F1212" s="6" t="s">
        <v>2109</v>
      </c>
      <c r="G1212" s="6" t="s">
        <v>611</v>
      </c>
      <c r="H1212" s="55">
        <v>1</v>
      </c>
      <c r="I1212" s="6" t="s">
        <v>121</v>
      </c>
      <c r="J1212" s="6">
        <v>0</v>
      </c>
      <c r="K1212" s="6"/>
    </row>
    <row r="1213" spans="1:11" ht="15.6" x14ac:dyDescent="0.3">
      <c r="A1213" s="6" t="s">
        <v>132</v>
      </c>
      <c r="B1213" s="6" t="s">
        <v>3532</v>
      </c>
      <c r="C1213" s="6" t="s">
        <v>55</v>
      </c>
      <c r="D1213" s="6" t="s">
        <v>2892</v>
      </c>
      <c r="E1213" s="6" t="s">
        <v>2101</v>
      </c>
      <c r="F1213" s="6" t="s">
        <v>2102</v>
      </c>
      <c r="G1213" s="6" t="s">
        <v>114</v>
      </c>
      <c r="H1213" s="55">
        <v>1</v>
      </c>
      <c r="I1213" s="6" t="s">
        <v>121</v>
      </c>
      <c r="J1213" s="6">
        <v>0</v>
      </c>
      <c r="K1213" s="6"/>
    </row>
    <row r="1214" spans="1:11" ht="15.6" x14ac:dyDescent="0.3">
      <c r="A1214" s="6" t="s">
        <v>132</v>
      </c>
      <c r="B1214" s="6" t="s">
        <v>3532</v>
      </c>
      <c r="C1214" s="6" t="s">
        <v>55</v>
      </c>
      <c r="D1214" s="6" t="s">
        <v>2893</v>
      </c>
      <c r="E1214" s="6" t="s">
        <v>3550</v>
      </c>
      <c r="F1214" s="6" t="s">
        <v>2072</v>
      </c>
      <c r="G1214" s="6" t="s">
        <v>331</v>
      </c>
      <c r="H1214" s="55">
        <v>1</v>
      </c>
      <c r="I1214" s="6" t="s">
        <v>121</v>
      </c>
      <c r="J1214" s="6">
        <v>0</v>
      </c>
      <c r="K1214" s="6"/>
    </row>
    <row r="1215" spans="1:11" s="8" customFormat="1" ht="15.6" x14ac:dyDescent="0.3">
      <c r="A1215" s="8" t="s">
        <v>2562</v>
      </c>
      <c r="B1215" s="61"/>
      <c r="H1215" s="29">
        <f>SUM(H1191:H1214)</f>
        <v>24</v>
      </c>
      <c r="J1215" s="29">
        <f>SUM(J1191:J1214)</f>
        <v>0</v>
      </c>
      <c r="K1215" s="62">
        <f>(J1215/H1215)</f>
        <v>0</v>
      </c>
    </row>
    <row r="1216" spans="1:11" s="8" customFormat="1" ht="15.6" x14ac:dyDescent="0.3">
      <c r="A1216" s="8" t="s">
        <v>2563</v>
      </c>
      <c r="B1216" s="61"/>
      <c r="H1216" s="29">
        <f>SUM(H1115+H1152+H1167+H1189+H1215)</f>
        <v>104</v>
      </c>
      <c r="J1216" s="29">
        <f>SUM(J1115+J1152+J1167+J1189+J1215)</f>
        <v>0</v>
      </c>
      <c r="K1216" s="62">
        <f>(J1216/H1216)</f>
        <v>0</v>
      </c>
    </row>
    <row r="1217" spans="1:11" ht="15.6" x14ac:dyDescent="0.3">
      <c r="A1217" s="6"/>
      <c r="B1217" s="6"/>
      <c r="C1217" s="6"/>
      <c r="D1217" s="6"/>
      <c r="E1217" s="6"/>
      <c r="F1217" s="6"/>
      <c r="G1217" s="6"/>
      <c r="H1217" s="55"/>
      <c r="I1217" s="6"/>
      <c r="J1217" s="6"/>
      <c r="K1217" s="6"/>
    </row>
    <row r="1218" spans="1:11" ht="15.6" x14ac:dyDescent="0.3">
      <c r="A1218" s="6" t="s">
        <v>132</v>
      </c>
      <c r="B1218" s="6" t="s">
        <v>3551</v>
      </c>
      <c r="C1218" s="6" t="s">
        <v>60</v>
      </c>
      <c r="D1218" s="6" t="s">
        <v>2853</v>
      </c>
      <c r="E1218" s="6" t="s">
        <v>2130</v>
      </c>
      <c r="F1218" s="6" t="s">
        <v>2131</v>
      </c>
      <c r="G1218" s="6" t="s">
        <v>358</v>
      </c>
      <c r="H1218" s="55">
        <v>1</v>
      </c>
      <c r="I1218" s="6" t="s">
        <v>121</v>
      </c>
      <c r="J1218" s="6">
        <v>0</v>
      </c>
      <c r="K1218" s="6"/>
    </row>
    <row r="1219" spans="1:11" ht="15.6" x14ac:dyDescent="0.3">
      <c r="A1219" s="6" t="s">
        <v>132</v>
      </c>
      <c r="B1219" s="6" t="s">
        <v>3551</v>
      </c>
      <c r="C1219" s="6" t="s">
        <v>60</v>
      </c>
      <c r="D1219" s="6" t="s">
        <v>3039</v>
      </c>
      <c r="E1219" s="6" t="s">
        <v>2123</v>
      </c>
      <c r="F1219" s="6" t="s">
        <v>2124</v>
      </c>
      <c r="G1219" s="6" t="s">
        <v>199</v>
      </c>
      <c r="H1219" s="55">
        <v>1</v>
      </c>
      <c r="I1219" s="6" t="s">
        <v>121</v>
      </c>
      <c r="J1219" s="6">
        <v>0</v>
      </c>
      <c r="K1219" s="6"/>
    </row>
    <row r="1220" spans="1:11" ht="15.6" x14ac:dyDescent="0.3">
      <c r="A1220" s="6" t="s">
        <v>132</v>
      </c>
      <c r="B1220" s="6" t="s">
        <v>3551</v>
      </c>
      <c r="C1220" s="6" t="s">
        <v>60</v>
      </c>
      <c r="D1220" s="6" t="s">
        <v>2942</v>
      </c>
      <c r="E1220" s="6" t="s">
        <v>3552</v>
      </c>
      <c r="F1220" s="6" t="s">
        <v>1028</v>
      </c>
      <c r="G1220" s="6" t="s">
        <v>2127</v>
      </c>
      <c r="H1220" s="55">
        <v>1</v>
      </c>
      <c r="I1220" s="6" t="s">
        <v>121</v>
      </c>
      <c r="J1220" s="6">
        <v>0</v>
      </c>
      <c r="K1220" s="6"/>
    </row>
    <row r="1221" spans="1:11" ht="15.6" x14ac:dyDescent="0.3">
      <c r="A1221" s="6" t="s">
        <v>132</v>
      </c>
      <c r="B1221" s="6" t="s">
        <v>3551</v>
      </c>
      <c r="C1221" s="6" t="s">
        <v>60</v>
      </c>
      <c r="D1221" s="6" t="s">
        <v>3175</v>
      </c>
      <c r="E1221" s="6" t="s">
        <v>3553</v>
      </c>
      <c r="F1221" s="6" t="s">
        <v>2122</v>
      </c>
      <c r="G1221" s="6" t="s">
        <v>382</v>
      </c>
      <c r="H1221" s="55">
        <v>1</v>
      </c>
      <c r="I1221" s="6" t="s">
        <v>121</v>
      </c>
      <c r="J1221" s="6">
        <v>0</v>
      </c>
      <c r="K1221" s="6"/>
    </row>
    <row r="1222" spans="1:11" ht="15.6" x14ac:dyDescent="0.3">
      <c r="A1222" s="6" t="s">
        <v>132</v>
      </c>
      <c r="B1222" s="6" t="s">
        <v>3551</v>
      </c>
      <c r="C1222" s="6" t="s">
        <v>60</v>
      </c>
      <c r="D1222" s="6" t="s">
        <v>3175</v>
      </c>
      <c r="E1222" s="6" t="s">
        <v>3554</v>
      </c>
      <c r="F1222" s="6" t="s">
        <v>2128</v>
      </c>
      <c r="G1222" s="6" t="s">
        <v>764</v>
      </c>
      <c r="H1222" s="55">
        <v>1</v>
      </c>
      <c r="I1222" s="6" t="s">
        <v>121</v>
      </c>
      <c r="J1222" s="6">
        <v>0</v>
      </c>
      <c r="K1222" s="6"/>
    </row>
    <row r="1223" spans="1:11" ht="15.6" x14ac:dyDescent="0.3">
      <c r="A1223" s="6" t="s">
        <v>132</v>
      </c>
      <c r="B1223" s="6" t="s">
        <v>3551</v>
      </c>
      <c r="C1223" s="6" t="s">
        <v>60</v>
      </c>
      <c r="D1223" s="6" t="s">
        <v>3175</v>
      </c>
      <c r="E1223" s="6" t="s">
        <v>3555</v>
      </c>
      <c r="F1223" s="6" t="s">
        <v>1886</v>
      </c>
      <c r="G1223" s="6" t="s">
        <v>133</v>
      </c>
      <c r="H1223" s="55">
        <v>1</v>
      </c>
      <c r="I1223" s="6" t="s">
        <v>121</v>
      </c>
      <c r="J1223" s="6">
        <v>0</v>
      </c>
      <c r="K1223" s="6"/>
    </row>
    <row r="1224" spans="1:11" ht="15.6" x14ac:dyDescent="0.3">
      <c r="A1224" s="6" t="s">
        <v>132</v>
      </c>
      <c r="B1224" s="6" t="s">
        <v>3551</v>
      </c>
      <c r="C1224" s="6" t="s">
        <v>60</v>
      </c>
      <c r="D1224" s="6" t="s">
        <v>3175</v>
      </c>
      <c r="E1224" s="6" t="s">
        <v>3556</v>
      </c>
      <c r="F1224" s="6" t="s">
        <v>2129</v>
      </c>
      <c r="G1224" s="6" t="s">
        <v>1419</v>
      </c>
      <c r="H1224" s="55">
        <v>1</v>
      </c>
      <c r="I1224" s="6" t="s">
        <v>121</v>
      </c>
      <c r="J1224" s="6">
        <v>0</v>
      </c>
      <c r="K1224" s="6"/>
    </row>
    <row r="1225" spans="1:11" ht="15.6" x14ac:dyDescent="0.3">
      <c r="A1225" s="6" t="s">
        <v>132</v>
      </c>
      <c r="B1225" s="6" t="s">
        <v>3551</v>
      </c>
      <c r="C1225" s="6" t="s">
        <v>60</v>
      </c>
      <c r="D1225" s="6" t="s">
        <v>3093</v>
      </c>
      <c r="E1225" s="6" t="s">
        <v>3557</v>
      </c>
      <c r="F1225" s="6" t="s">
        <v>2125</v>
      </c>
      <c r="G1225" s="6" t="s">
        <v>2126</v>
      </c>
      <c r="H1225" s="55">
        <v>1</v>
      </c>
      <c r="I1225" s="6" t="s">
        <v>121</v>
      </c>
      <c r="J1225" s="6">
        <v>0</v>
      </c>
      <c r="K1225" s="6"/>
    </row>
    <row r="1226" spans="1:11" s="8" customFormat="1" ht="15.6" x14ac:dyDescent="0.3">
      <c r="A1226" s="8" t="s">
        <v>2562</v>
      </c>
      <c r="B1226" s="61"/>
      <c r="H1226" s="29">
        <f>SUM(H1218:H1225)</f>
        <v>8</v>
      </c>
      <c r="J1226" s="29">
        <f>SUM(J1218:J1225)</f>
        <v>0</v>
      </c>
      <c r="K1226" s="62">
        <f>(J1226/H1226)</f>
        <v>0</v>
      </c>
    </row>
    <row r="1227" spans="1:11" ht="15.6" x14ac:dyDescent="0.3">
      <c r="A1227" s="6"/>
      <c r="B1227" s="6"/>
      <c r="C1227" s="6"/>
      <c r="D1227" s="6"/>
      <c r="E1227" s="6"/>
      <c r="F1227" s="6"/>
      <c r="G1227" s="6"/>
      <c r="H1227" s="55"/>
      <c r="I1227" s="6"/>
      <c r="J1227" s="6"/>
      <c r="K1227" s="6"/>
    </row>
    <row r="1228" spans="1:11" ht="15.6" x14ac:dyDescent="0.3">
      <c r="A1228" s="6" t="s">
        <v>132</v>
      </c>
      <c r="B1228" s="6" t="s">
        <v>3551</v>
      </c>
      <c r="C1228" s="6" t="s">
        <v>58</v>
      </c>
      <c r="D1228" s="6" t="s">
        <v>3558</v>
      </c>
      <c r="E1228" s="6" t="s">
        <v>3559</v>
      </c>
      <c r="F1228" s="6" t="s">
        <v>2135</v>
      </c>
      <c r="G1228" s="6" t="s">
        <v>2136</v>
      </c>
      <c r="H1228" s="55">
        <v>1</v>
      </c>
      <c r="I1228" s="6" t="s">
        <v>121</v>
      </c>
      <c r="J1228" s="6">
        <v>0</v>
      </c>
      <c r="K1228" s="6"/>
    </row>
    <row r="1229" spans="1:11" ht="15.6" x14ac:dyDescent="0.3">
      <c r="A1229" s="6" t="s">
        <v>132</v>
      </c>
      <c r="B1229" s="6" t="s">
        <v>3551</v>
      </c>
      <c r="C1229" s="6" t="s">
        <v>58</v>
      </c>
      <c r="D1229" s="6" t="s">
        <v>3499</v>
      </c>
      <c r="E1229" s="6" t="s">
        <v>3560</v>
      </c>
      <c r="F1229" s="6" t="s">
        <v>2140</v>
      </c>
      <c r="G1229" s="6" t="s">
        <v>1902</v>
      </c>
      <c r="H1229" s="55">
        <v>1</v>
      </c>
      <c r="I1229" s="6" t="s">
        <v>121</v>
      </c>
      <c r="J1229" s="6">
        <v>0</v>
      </c>
      <c r="K1229" s="6"/>
    </row>
    <row r="1230" spans="1:11" ht="15.6" x14ac:dyDescent="0.3">
      <c r="A1230" s="6" t="s">
        <v>132</v>
      </c>
      <c r="B1230" s="6" t="s">
        <v>3551</v>
      </c>
      <c r="C1230" s="6" t="s">
        <v>58</v>
      </c>
      <c r="D1230" s="6" t="s">
        <v>2892</v>
      </c>
      <c r="E1230" s="6" t="s">
        <v>3561</v>
      </c>
      <c r="F1230" s="6" t="s">
        <v>2140</v>
      </c>
      <c r="G1230" s="6" t="s">
        <v>328</v>
      </c>
      <c r="H1230" s="55">
        <v>1</v>
      </c>
      <c r="I1230" s="6" t="s">
        <v>121</v>
      </c>
      <c r="J1230" s="6">
        <v>0</v>
      </c>
      <c r="K1230" s="6"/>
    </row>
    <row r="1231" spans="1:11" ht="15.6" x14ac:dyDescent="0.3">
      <c r="A1231" s="6" t="s">
        <v>132</v>
      </c>
      <c r="B1231" s="6" t="s">
        <v>3551</v>
      </c>
      <c r="C1231" s="6" t="s">
        <v>58</v>
      </c>
      <c r="D1231" s="6" t="s">
        <v>2836</v>
      </c>
      <c r="E1231" s="6" t="s">
        <v>3562</v>
      </c>
      <c r="F1231" s="6" t="s">
        <v>2143</v>
      </c>
      <c r="G1231" s="6" t="s">
        <v>2144</v>
      </c>
      <c r="H1231" s="55">
        <v>1</v>
      </c>
      <c r="I1231" s="6" t="s">
        <v>121</v>
      </c>
      <c r="J1231" s="6">
        <v>0</v>
      </c>
      <c r="K1231" s="6"/>
    </row>
    <row r="1232" spans="1:11" ht="15.6" x14ac:dyDescent="0.3">
      <c r="A1232" s="6" t="s">
        <v>132</v>
      </c>
      <c r="B1232" s="6" t="s">
        <v>3551</v>
      </c>
      <c r="C1232" s="6" t="s">
        <v>58</v>
      </c>
      <c r="D1232" s="6" t="s">
        <v>3238</v>
      </c>
      <c r="E1232" s="6" t="s">
        <v>3563</v>
      </c>
      <c r="F1232" s="6" t="s">
        <v>2137</v>
      </c>
      <c r="G1232" s="6" t="s">
        <v>196</v>
      </c>
      <c r="H1232" s="55">
        <v>1</v>
      </c>
      <c r="I1232" s="6" t="s">
        <v>121</v>
      </c>
      <c r="J1232" s="6">
        <v>0</v>
      </c>
      <c r="K1232" s="6"/>
    </row>
    <row r="1233" spans="1:11" ht="15.6" x14ac:dyDescent="0.3">
      <c r="A1233" s="6" t="s">
        <v>132</v>
      </c>
      <c r="B1233" s="6" t="s">
        <v>3551</v>
      </c>
      <c r="C1233" s="6" t="s">
        <v>58</v>
      </c>
      <c r="D1233" s="6" t="s">
        <v>2892</v>
      </c>
      <c r="E1233" s="6" t="s">
        <v>3564</v>
      </c>
      <c r="F1233" s="6" t="s">
        <v>2141</v>
      </c>
      <c r="G1233" s="6" t="s">
        <v>2142</v>
      </c>
      <c r="H1233" s="55">
        <v>1</v>
      </c>
      <c r="I1233" s="6" t="s">
        <v>121</v>
      </c>
      <c r="J1233" s="6">
        <v>0</v>
      </c>
      <c r="K1233" s="6"/>
    </row>
    <row r="1234" spans="1:11" ht="15.6" x14ac:dyDescent="0.3">
      <c r="A1234" s="6" t="s">
        <v>132</v>
      </c>
      <c r="B1234" s="6" t="s">
        <v>3551</v>
      </c>
      <c r="C1234" s="6" t="s">
        <v>58</v>
      </c>
      <c r="D1234" s="6" t="s">
        <v>2935</v>
      </c>
      <c r="E1234" s="6" t="s">
        <v>3565</v>
      </c>
      <c r="F1234" s="6" t="s">
        <v>959</v>
      </c>
      <c r="G1234" s="6" t="s">
        <v>2132</v>
      </c>
      <c r="H1234" s="55">
        <v>1</v>
      </c>
      <c r="I1234" s="6" t="s">
        <v>121</v>
      </c>
      <c r="J1234" s="6">
        <v>0</v>
      </c>
      <c r="K1234" s="6"/>
    </row>
    <row r="1235" spans="1:11" ht="15.6" x14ac:dyDescent="0.3">
      <c r="A1235" s="6" t="s">
        <v>132</v>
      </c>
      <c r="B1235" s="6" t="s">
        <v>3551</v>
      </c>
      <c r="C1235" s="6" t="s">
        <v>58</v>
      </c>
      <c r="D1235" s="6" t="s">
        <v>3254</v>
      </c>
      <c r="E1235" s="6" t="s">
        <v>3566</v>
      </c>
      <c r="F1235" s="6" t="s">
        <v>2133</v>
      </c>
      <c r="G1235" s="6" t="s">
        <v>2134</v>
      </c>
      <c r="H1235" s="55">
        <v>1</v>
      </c>
      <c r="I1235" s="6" t="s">
        <v>121</v>
      </c>
      <c r="J1235" s="6">
        <v>0</v>
      </c>
      <c r="K1235" s="6"/>
    </row>
    <row r="1236" spans="1:11" s="8" customFormat="1" ht="15.6" x14ac:dyDescent="0.3">
      <c r="A1236" s="8" t="s">
        <v>2562</v>
      </c>
      <c r="B1236" s="61"/>
      <c r="H1236" s="29">
        <f>SUM(H1228:H1235)</f>
        <v>8</v>
      </c>
      <c r="J1236" s="29">
        <f>SUM(J1228:J1235)</f>
        <v>0</v>
      </c>
      <c r="K1236" s="62">
        <f>(J1236/H1236)</f>
        <v>0</v>
      </c>
    </row>
    <row r="1237" spans="1:11" ht="15.6" x14ac:dyDescent="0.3">
      <c r="A1237" s="6"/>
      <c r="B1237" s="6"/>
      <c r="C1237" s="6"/>
      <c r="D1237" s="6"/>
      <c r="E1237" s="6"/>
      <c r="F1237" s="6"/>
      <c r="G1237" s="6"/>
      <c r="H1237" s="55"/>
      <c r="I1237" s="6"/>
      <c r="J1237" s="6"/>
      <c r="K1237" s="6"/>
    </row>
    <row r="1238" spans="1:11" ht="15.6" x14ac:dyDescent="0.3">
      <c r="A1238" s="6" t="s">
        <v>132</v>
      </c>
      <c r="B1238" s="6" t="s">
        <v>3551</v>
      </c>
      <c r="C1238" s="6" t="s">
        <v>57</v>
      </c>
      <c r="D1238" s="6" t="s">
        <v>2882</v>
      </c>
      <c r="E1238" s="6" t="s">
        <v>2155</v>
      </c>
      <c r="F1238" s="6" t="s">
        <v>2156</v>
      </c>
      <c r="G1238" s="6" t="s">
        <v>2157</v>
      </c>
      <c r="H1238" s="55">
        <v>1</v>
      </c>
      <c r="I1238" s="6" t="s">
        <v>121</v>
      </c>
      <c r="J1238" s="6">
        <v>0</v>
      </c>
      <c r="K1238" s="6"/>
    </row>
    <row r="1239" spans="1:11" ht="15.6" x14ac:dyDescent="0.3">
      <c r="A1239" s="6" t="s">
        <v>132</v>
      </c>
      <c r="B1239" s="6" t="s">
        <v>3551</v>
      </c>
      <c r="C1239" s="6" t="s">
        <v>57</v>
      </c>
      <c r="D1239" s="6" t="s">
        <v>2893</v>
      </c>
      <c r="E1239" s="6" t="s">
        <v>3567</v>
      </c>
      <c r="F1239" s="6" t="s">
        <v>381</v>
      </c>
      <c r="G1239" s="6" t="s">
        <v>3568</v>
      </c>
      <c r="H1239" s="55">
        <v>1</v>
      </c>
      <c r="I1239" s="6" t="s">
        <v>121</v>
      </c>
      <c r="J1239" s="6">
        <v>0</v>
      </c>
      <c r="K1239" s="6"/>
    </row>
    <row r="1240" spans="1:11" ht="15.6" x14ac:dyDescent="0.3">
      <c r="A1240" s="6" t="s">
        <v>132</v>
      </c>
      <c r="B1240" s="6" t="s">
        <v>3551</v>
      </c>
      <c r="C1240" s="6" t="s">
        <v>57</v>
      </c>
      <c r="D1240" s="6" t="s">
        <v>2835</v>
      </c>
      <c r="E1240" s="6" t="s">
        <v>2148</v>
      </c>
      <c r="F1240" s="6" t="s">
        <v>192</v>
      </c>
      <c r="G1240" s="6" t="s">
        <v>2149</v>
      </c>
      <c r="H1240" s="55">
        <v>1</v>
      </c>
      <c r="I1240" s="6" t="s">
        <v>121</v>
      </c>
      <c r="J1240" s="6">
        <v>0</v>
      </c>
      <c r="K1240" s="6"/>
    </row>
    <row r="1241" spans="1:11" ht="15.6" x14ac:dyDescent="0.3">
      <c r="A1241" s="6" t="s">
        <v>132</v>
      </c>
      <c r="B1241" s="6" t="s">
        <v>3551</v>
      </c>
      <c r="C1241" s="6" t="s">
        <v>57</v>
      </c>
      <c r="D1241" s="6" t="s">
        <v>3538</v>
      </c>
      <c r="E1241" s="6" t="s">
        <v>3569</v>
      </c>
      <c r="F1241" s="6" t="s">
        <v>2153</v>
      </c>
      <c r="G1241" s="6" t="s">
        <v>289</v>
      </c>
      <c r="H1241" s="55">
        <v>1</v>
      </c>
      <c r="I1241" s="6" t="s">
        <v>121</v>
      </c>
      <c r="J1241" s="6">
        <v>0</v>
      </c>
      <c r="K1241" s="6"/>
    </row>
    <row r="1242" spans="1:11" ht="15.6" x14ac:dyDescent="0.3">
      <c r="A1242" s="6" t="s">
        <v>132</v>
      </c>
      <c r="B1242" s="6" t="s">
        <v>3551</v>
      </c>
      <c r="C1242" s="6" t="s">
        <v>57</v>
      </c>
      <c r="D1242" s="6" t="s">
        <v>3019</v>
      </c>
      <c r="E1242" s="6" t="s">
        <v>3562</v>
      </c>
      <c r="F1242" s="6" t="s">
        <v>2143</v>
      </c>
      <c r="G1242" s="6" t="s">
        <v>2144</v>
      </c>
      <c r="H1242" s="55">
        <v>1</v>
      </c>
      <c r="I1242" s="6" t="s">
        <v>121</v>
      </c>
      <c r="J1242" s="6">
        <v>0</v>
      </c>
      <c r="K1242" s="6"/>
    </row>
    <row r="1243" spans="1:11" ht="15.6" x14ac:dyDescent="0.3">
      <c r="A1243" s="6" t="s">
        <v>132</v>
      </c>
      <c r="B1243" s="6" t="s">
        <v>3551</v>
      </c>
      <c r="C1243" s="6" t="s">
        <v>57</v>
      </c>
      <c r="D1243" s="6" t="s">
        <v>2856</v>
      </c>
      <c r="E1243" s="6" t="s">
        <v>3570</v>
      </c>
      <c r="F1243" s="6" t="s">
        <v>2150</v>
      </c>
      <c r="G1243" s="6" t="s">
        <v>1932</v>
      </c>
      <c r="H1243" s="55">
        <v>1</v>
      </c>
      <c r="I1243" s="6" t="s">
        <v>121</v>
      </c>
      <c r="J1243" s="6">
        <v>0</v>
      </c>
      <c r="K1243" s="6"/>
    </row>
    <row r="1244" spans="1:11" ht="15.6" x14ac:dyDescent="0.3">
      <c r="A1244" s="6" t="s">
        <v>132</v>
      </c>
      <c r="B1244" s="6" t="s">
        <v>3551</v>
      </c>
      <c r="C1244" s="6" t="s">
        <v>57</v>
      </c>
      <c r="D1244" s="6" t="s">
        <v>2914</v>
      </c>
      <c r="E1244" s="6" t="s">
        <v>3571</v>
      </c>
      <c r="F1244" s="6" t="s">
        <v>2154</v>
      </c>
      <c r="G1244" s="6" t="s">
        <v>358</v>
      </c>
      <c r="H1244" s="55">
        <v>1</v>
      </c>
      <c r="I1244" s="6" t="s">
        <v>121</v>
      </c>
      <c r="J1244" s="6">
        <v>0</v>
      </c>
      <c r="K1244" s="6"/>
    </row>
    <row r="1245" spans="1:11" ht="15.6" x14ac:dyDescent="0.3">
      <c r="A1245" s="6" t="s">
        <v>132</v>
      </c>
      <c r="B1245" s="6" t="s">
        <v>3551</v>
      </c>
      <c r="C1245" s="6" t="s">
        <v>57</v>
      </c>
      <c r="D1245" s="6" t="s">
        <v>2962</v>
      </c>
      <c r="E1245" s="6" t="s">
        <v>3572</v>
      </c>
      <c r="F1245" s="6" t="s">
        <v>2160</v>
      </c>
      <c r="G1245" s="6" t="s">
        <v>769</v>
      </c>
      <c r="H1245" s="55">
        <v>1</v>
      </c>
      <c r="I1245" s="6" t="s">
        <v>121</v>
      </c>
      <c r="J1245" s="6">
        <v>0</v>
      </c>
      <c r="K1245" s="6"/>
    </row>
    <row r="1246" spans="1:11" ht="15.6" x14ac:dyDescent="0.3">
      <c r="A1246" s="6" t="s">
        <v>132</v>
      </c>
      <c r="B1246" s="6" t="s">
        <v>3551</v>
      </c>
      <c r="C1246" s="6" t="s">
        <v>57</v>
      </c>
      <c r="D1246" s="6" t="s">
        <v>2871</v>
      </c>
      <c r="E1246" s="6" t="s">
        <v>3573</v>
      </c>
      <c r="F1246" s="6" t="s">
        <v>2165</v>
      </c>
      <c r="G1246" s="6" t="s">
        <v>139</v>
      </c>
      <c r="H1246" s="55">
        <v>1</v>
      </c>
      <c r="I1246" s="6" t="s">
        <v>121</v>
      </c>
      <c r="J1246" s="6">
        <v>0</v>
      </c>
      <c r="K1246" s="6"/>
    </row>
    <row r="1247" spans="1:11" ht="15.6" x14ac:dyDescent="0.3">
      <c r="A1247" s="6" t="s">
        <v>132</v>
      </c>
      <c r="B1247" s="6" t="s">
        <v>3551</v>
      </c>
      <c r="C1247" s="6" t="s">
        <v>57</v>
      </c>
      <c r="D1247" s="6" t="s">
        <v>2993</v>
      </c>
      <c r="E1247" s="6" t="s">
        <v>3574</v>
      </c>
      <c r="F1247" s="6" t="s">
        <v>2164</v>
      </c>
      <c r="G1247" s="6" t="s">
        <v>1189</v>
      </c>
      <c r="H1247" s="55">
        <v>1</v>
      </c>
      <c r="I1247" s="6" t="s">
        <v>121</v>
      </c>
      <c r="J1247" s="6">
        <v>0</v>
      </c>
      <c r="K1247" s="6"/>
    </row>
    <row r="1248" spans="1:11" ht="15.6" x14ac:dyDescent="0.3">
      <c r="A1248" s="6" t="s">
        <v>132</v>
      </c>
      <c r="B1248" s="6" t="s">
        <v>3551</v>
      </c>
      <c r="C1248" s="6" t="s">
        <v>57</v>
      </c>
      <c r="D1248" s="6" t="s">
        <v>2861</v>
      </c>
      <c r="E1248" s="6" t="s">
        <v>3392</v>
      </c>
      <c r="F1248" s="6" t="s">
        <v>1387</v>
      </c>
      <c r="G1248" s="6" t="s">
        <v>1408</v>
      </c>
      <c r="H1248" s="55">
        <v>1</v>
      </c>
      <c r="I1248" s="6" t="s">
        <v>121</v>
      </c>
      <c r="J1248" s="6">
        <v>0</v>
      </c>
      <c r="K1248" s="6"/>
    </row>
    <row r="1249" spans="1:11" ht="15.6" x14ac:dyDescent="0.3">
      <c r="A1249" s="6" t="s">
        <v>132</v>
      </c>
      <c r="B1249" s="6" t="s">
        <v>3551</v>
      </c>
      <c r="C1249" s="6" t="s">
        <v>57</v>
      </c>
      <c r="D1249" s="6" t="s">
        <v>2876</v>
      </c>
      <c r="E1249" s="6" t="s">
        <v>2145</v>
      </c>
      <c r="F1249" s="6" t="s">
        <v>2146</v>
      </c>
      <c r="G1249" s="6" t="s">
        <v>2147</v>
      </c>
      <c r="H1249" s="55">
        <v>1</v>
      </c>
      <c r="I1249" s="6" t="s">
        <v>121</v>
      </c>
      <c r="J1249" s="6">
        <v>0</v>
      </c>
      <c r="K1249" s="6"/>
    </row>
    <row r="1250" spans="1:11" ht="15.6" x14ac:dyDescent="0.3">
      <c r="A1250" s="6" t="s">
        <v>132</v>
      </c>
      <c r="B1250" s="6" t="s">
        <v>3551</v>
      </c>
      <c r="C1250" s="6" t="s">
        <v>57</v>
      </c>
      <c r="D1250" s="6" t="s">
        <v>2917</v>
      </c>
      <c r="E1250" s="6" t="s">
        <v>2158</v>
      </c>
      <c r="F1250" s="6" t="s">
        <v>2159</v>
      </c>
      <c r="G1250" s="6" t="s">
        <v>640</v>
      </c>
      <c r="H1250" s="55">
        <v>1</v>
      </c>
      <c r="I1250" s="6" t="s">
        <v>121</v>
      </c>
      <c r="J1250" s="6">
        <v>0</v>
      </c>
      <c r="K1250" s="6"/>
    </row>
    <row r="1251" spans="1:11" ht="15.6" x14ac:dyDescent="0.3">
      <c r="A1251" s="6" t="s">
        <v>132</v>
      </c>
      <c r="B1251" s="6" t="s">
        <v>3551</v>
      </c>
      <c r="C1251" s="6" t="s">
        <v>57</v>
      </c>
      <c r="D1251" s="6" t="s">
        <v>2942</v>
      </c>
      <c r="E1251" s="6" t="s">
        <v>2151</v>
      </c>
      <c r="F1251" s="6" t="s">
        <v>947</v>
      </c>
      <c r="G1251" s="6" t="s">
        <v>2152</v>
      </c>
      <c r="H1251" s="55">
        <v>1</v>
      </c>
      <c r="I1251" s="6" t="s">
        <v>121</v>
      </c>
      <c r="J1251" s="6">
        <v>0</v>
      </c>
      <c r="K1251" s="6"/>
    </row>
    <row r="1252" spans="1:11" ht="15.6" x14ac:dyDescent="0.3">
      <c r="A1252" s="6" t="s">
        <v>132</v>
      </c>
      <c r="B1252" s="6" t="s">
        <v>3551</v>
      </c>
      <c r="C1252" s="6" t="s">
        <v>57</v>
      </c>
      <c r="D1252" s="6" t="s">
        <v>2837</v>
      </c>
      <c r="E1252" s="6" t="s">
        <v>2161</v>
      </c>
      <c r="F1252" s="6" t="s">
        <v>2162</v>
      </c>
      <c r="G1252" s="6" t="s">
        <v>2163</v>
      </c>
      <c r="H1252" s="55">
        <v>1</v>
      </c>
      <c r="I1252" s="6" t="s">
        <v>121</v>
      </c>
      <c r="J1252" s="6">
        <v>0</v>
      </c>
      <c r="K1252" s="6"/>
    </row>
    <row r="1253" spans="1:11" s="8" customFormat="1" ht="15.6" x14ac:dyDescent="0.3">
      <c r="A1253" s="8" t="s">
        <v>2562</v>
      </c>
      <c r="B1253" s="61"/>
      <c r="H1253" s="29">
        <f>SUM(H1238:H1252)</f>
        <v>15</v>
      </c>
      <c r="J1253" s="29">
        <f>SUM(J1238:J1252)</f>
        <v>0</v>
      </c>
      <c r="K1253" s="62">
        <f>(J1253/H1253)</f>
        <v>0</v>
      </c>
    </row>
    <row r="1254" spans="1:11" ht="15.6" x14ac:dyDescent="0.3">
      <c r="A1254" s="6"/>
      <c r="B1254" s="6"/>
      <c r="C1254" s="6"/>
      <c r="D1254" s="6"/>
      <c r="E1254" s="6"/>
      <c r="F1254" s="6"/>
      <c r="G1254" s="6"/>
      <c r="H1254" s="55"/>
      <c r="I1254" s="6"/>
      <c r="J1254" s="6"/>
      <c r="K1254" s="6"/>
    </row>
    <row r="1255" spans="1:11" ht="15.6" x14ac:dyDescent="0.3">
      <c r="A1255" s="6" t="s">
        <v>132</v>
      </c>
      <c r="B1255" s="6" t="s">
        <v>3551</v>
      </c>
      <c r="C1255" s="6" t="s">
        <v>59</v>
      </c>
      <c r="D1255" s="6" t="s">
        <v>2882</v>
      </c>
      <c r="E1255" s="6" t="s">
        <v>2171</v>
      </c>
      <c r="F1255" s="6" t="s">
        <v>2172</v>
      </c>
      <c r="G1255" s="6" t="s">
        <v>397</v>
      </c>
      <c r="H1255" s="55">
        <v>1</v>
      </c>
      <c r="I1255" s="6" t="s">
        <v>121</v>
      </c>
      <c r="J1255" s="6">
        <v>0</v>
      </c>
      <c r="K1255" s="6"/>
    </row>
    <row r="1256" spans="1:11" ht="15.6" x14ac:dyDescent="0.3">
      <c r="A1256" s="6" t="s">
        <v>132</v>
      </c>
      <c r="B1256" s="6" t="s">
        <v>3551</v>
      </c>
      <c r="C1256" s="6" t="s">
        <v>59</v>
      </c>
      <c r="D1256" s="6" t="s">
        <v>2837</v>
      </c>
      <c r="E1256" s="6" t="s">
        <v>2185</v>
      </c>
      <c r="F1256" s="6" t="s">
        <v>2186</v>
      </c>
      <c r="G1256" s="6" t="s">
        <v>123</v>
      </c>
      <c r="H1256" s="55">
        <v>1</v>
      </c>
      <c r="I1256" s="6" t="s">
        <v>121</v>
      </c>
      <c r="J1256" s="6">
        <v>0</v>
      </c>
      <c r="K1256" s="6"/>
    </row>
    <row r="1257" spans="1:11" ht="15.6" x14ac:dyDescent="0.3">
      <c r="A1257" s="6" t="s">
        <v>132</v>
      </c>
      <c r="B1257" s="6" t="s">
        <v>3551</v>
      </c>
      <c r="C1257" s="6" t="s">
        <v>59</v>
      </c>
      <c r="D1257" s="6" t="s">
        <v>3006</v>
      </c>
      <c r="E1257" s="6" t="s">
        <v>3575</v>
      </c>
      <c r="F1257" s="6" t="s">
        <v>2167</v>
      </c>
      <c r="G1257" s="6" t="s">
        <v>1189</v>
      </c>
      <c r="H1257" s="55">
        <v>1</v>
      </c>
      <c r="I1257" s="6" t="s">
        <v>121</v>
      </c>
      <c r="J1257" s="6">
        <v>0</v>
      </c>
      <c r="K1257" s="6"/>
    </row>
    <row r="1258" spans="1:11" ht="15.6" x14ac:dyDescent="0.3">
      <c r="A1258" s="6" t="s">
        <v>132</v>
      </c>
      <c r="B1258" s="6" t="s">
        <v>3551</v>
      </c>
      <c r="C1258" s="6" t="s">
        <v>59</v>
      </c>
      <c r="D1258" s="6" t="s">
        <v>2967</v>
      </c>
      <c r="E1258" s="6" t="s">
        <v>3564</v>
      </c>
      <c r="F1258" s="6" t="s">
        <v>2141</v>
      </c>
      <c r="G1258" s="6" t="s">
        <v>2142</v>
      </c>
      <c r="H1258" s="55">
        <v>1</v>
      </c>
      <c r="I1258" s="6" t="s">
        <v>121</v>
      </c>
      <c r="J1258" s="6">
        <v>0</v>
      </c>
      <c r="K1258" s="6"/>
    </row>
    <row r="1259" spans="1:11" ht="15.6" x14ac:dyDescent="0.3">
      <c r="A1259" s="6" t="s">
        <v>132</v>
      </c>
      <c r="B1259" s="6" t="s">
        <v>3551</v>
      </c>
      <c r="C1259" s="6" t="s">
        <v>59</v>
      </c>
      <c r="D1259" s="6" t="s">
        <v>2907</v>
      </c>
      <c r="E1259" s="6" t="s">
        <v>3576</v>
      </c>
      <c r="F1259" s="6" t="s">
        <v>2176</v>
      </c>
      <c r="G1259" s="6" t="s">
        <v>2177</v>
      </c>
      <c r="H1259" s="55">
        <v>1</v>
      </c>
      <c r="I1259" s="6" t="s">
        <v>121</v>
      </c>
      <c r="J1259" s="6">
        <v>0</v>
      </c>
      <c r="K1259" s="6"/>
    </row>
    <row r="1260" spans="1:11" ht="15.6" x14ac:dyDescent="0.3">
      <c r="A1260" s="6" t="s">
        <v>132</v>
      </c>
      <c r="B1260" s="6" t="s">
        <v>3551</v>
      </c>
      <c r="C1260" s="6" t="s">
        <v>59</v>
      </c>
      <c r="D1260" s="6" t="s">
        <v>2839</v>
      </c>
      <c r="E1260" s="6" t="s">
        <v>3577</v>
      </c>
      <c r="F1260" s="6" t="s">
        <v>2187</v>
      </c>
      <c r="G1260" s="6" t="s">
        <v>815</v>
      </c>
      <c r="H1260" s="55">
        <v>1</v>
      </c>
      <c r="I1260" s="6" t="s">
        <v>121</v>
      </c>
      <c r="J1260" s="6">
        <v>0</v>
      </c>
      <c r="K1260" s="6"/>
    </row>
    <row r="1261" spans="1:11" ht="15.6" x14ac:dyDescent="0.3">
      <c r="A1261" s="6" t="s">
        <v>132</v>
      </c>
      <c r="B1261" s="6" t="s">
        <v>3551</v>
      </c>
      <c r="C1261" s="6" t="s">
        <v>59</v>
      </c>
      <c r="D1261" s="6" t="s">
        <v>3202</v>
      </c>
      <c r="E1261" s="6" t="s">
        <v>3578</v>
      </c>
      <c r="F1261" s="6" t="s">
        <v>2170</v>
      </c>
      <c r="G1261" s="6" t="s">
        <v>292</v>
      </c>
      <c r="H1261" s="55">
        <v>1</v>
      </c>
      <c r="I1261" s="6" t="s">
        <v>121</v>
      </c>
      <c r="J1261" s="6">
        <v>0</v>
      </c>
      <c r="K1261" s="6"/>
    </row>
    <row r="1262" spans="1:11" ht="15.6" x14ac:dyDescent="0.3">
      <c r="A1262" s="6" t="s">
        <v>132</v>
      </c>
      <c r="B1262" s="6" t="s">
        <v>3551</v>
      </c>
      <c r="C1262" s="6" t="s">
        <v>59</v>
      </c>
      <c r="D1262" s="6" t="s">
        <v>2940</v>
      </c>
      <c r="E1262" s="6" t="s">
        <v>3579</v>
      </c>
      <c r="F1262" s="6" t="s">
        <v>2182</v>
      </c>
      <c r="G1262" s="6" t="s">
        <v>133</v>
      </c>
      <c r="H1262" s="55">
        <v>1</v>
      </c>
      <c r="I1262" s="6" t="s">
        <v>121</v>
      </c>
      <c r="J1262" s="6">
        <v>0</v>
      </c>
      <c r="K1262" s="6"/>
    </row>
    <row r="1263" spans="1:11" ht="15.6" x14ac:dyDescent="0.3">
      <c r="A1263" s="6" t="s">
        <v>132</v>
      </c>
      <c r="B1263" s="6" t="s">
        <v>3551</v>
      </c>
      <c r="C1263" s="6" t="s">
        <v>59</v>
      </c>
      <c r="D1263" s="6" t="s">
        <v>2991</v>
      </c>
      <c r="E1263" s="6" t="s">
        <v>3580</v>
      </c>
      <c r="F1263" s="6" t="s">
        <v>2166</v>
      </c>
      <c r="G1263" s="6" t="s">
        <v>1752</v>
      </c>
      <c r="H1263" s="55">
        <v>1</v>
      </c>
      <c r="I1263" s="6" t="s">
        <v>121</v>
      </c>
      <c r="J1263" s="6">
        <v>0</v>
      </c>
      <c r="K1263" s="6"/>
    </row>
    <row r="1264" spans="1:11" ht="15.6" x14ac:dyDescent="0.3">
      <c r="A1264" s="6" t="s">
        <v>132</v>
      </c>
      <c r="B1264" s="6" t="s">
        <v>3551</v>
      </c>
      <c r="C1264" s="6" t="s">
        <v>59</v>
      </c>
      <c r="D1264" s="6" t="s">
        <v>2882</v>
      </c>
      <c r="E1264" s="6" t="s">
        <v>3581</v>
      </c>
      <c r="F1264" s="6" t="s">
        <v>2182</v>
      </c>
      <c r="G1264" s="6" t="s">
        <v>332</v>
      </c>
      <c r="H1264" s="55">
        <v>1</v>
      </c>
      <c r="I1264" s="6" t="s">
        <v>121</v>
      </c>
      <c r="J1264" s="6">
        <v>0</v>
      </c>
      <c r="K1264" s="6"/>
    </row>
    <row r="1265" spans="1:11" ht="15.6" x14ac:dyDescent="0.3">
      <c r="A1265" s="6" t="s">
        <v>132</v>
      </c>
      <c r="B1265" s="6" t="s">
        <v>3551</v>
      </c>
      <c r="C1265" s="6" t="s">
        <v>59</v>
      </c>
      <c r="D1265" s="6" t="s">
        <v>2972</v>
      </c>
      <c r="E1265" s="6" t="s">
        <v>3582</v>
      </c>
      <c r="F1265" s="6" t="s">
        <v>2180</v>
      </c>
      <c r="G1265" s="6" t="s">
        <v>2181</v>
      </c>
      <c r="H1265" s="55">
        <v>1</v>
      </c>
      <c r="I1265" s="6" t="s">
        <v>121</v>
      </c>
      <c r="J1265" s="6">
        <v>0</v>
      </c>
      <c r="K1265" s="6"/>
    </row>
    <row r="1266" spans="1:11" ht="15.6" x14ac:dyDescent="0.3">
      <c r="A1266" s="6" t="s">
        <v>132</v>
      </c>
      <c r="B1266" s="6" t="s">
        <v>3551</v>
      </c>
      <c r="C1266" s="6" t="s">
        <v>59</v>
      </c>
      <c r="D1266" s="6" t="s">
        <v>2870</v>
      </c>
      <c r="E1266" s="6" t="s">
        <v>3583</v>
      </c>
      <c r="F1266" s="6" t="s">
        <v>2183</v>
      </c>
      <c r="G1266" s="6" t="s">
        <v>2184</v>
      </c>
      <c r="H1266" s="55">
        <v>1</v>
      </c>
      <c r="I1266" s="6" t="s">
        <v>121</v>
      </c>
      <c r="J1266" s="6">
        <v>0</v>
      </c>
      <c r="K1266" s="6"/>
    </row>
    <row r="1267" spans="1:11" ht="15.6" x14ac:dyDescent="0.3">
      <c r="A1267" s="6" t="s">
        <v>132</v>
      </c>
      <c r="B1267" s="6" t="s">
        <v>3551</v>
      </c>
      <c r="C1267" s="6" t="s">
        <v>59</v>
      </c>
      <c r="D1267" s="6" t="s">
        <v>2852</v>
      </c>
      <c r="E1267" s="6" t="s">
        <v>2178</v>
      </c>
      <c r="F1267" s="6" t="s">
        <v>2129</v>
      </c>
      <c r="G1267" s="6" t="s">
        <v>2179</v>
      </c>
      <c r="H1267" s="55">
        <v>1</v>
      </c>
      <c r="I1267" s="6" t="s">
        <v>121</v>
      </c>
      <c r="J1267" s="6">
        <v>0</v>
      </c>
      <c r="K1267" s="6"/>
    </row>
    <row r="1268" spans="1:11" ht="15.6" x14ac:dyDescent="0.3">
      <c r="A1268" s="6" t="s">
        <v>132</v>
      </c>
      <c r="B1268" s="6" t="s">
        <v>3551</v>
      </c>
      <c r="C1268" s="6" t="s">
        <v>59</v>
      </c>
      <c r="D1268" s="6" t="s">
        <v>2852</v>
      </c>
      <c r="E1268" s="6" t="s">
        <v>2168</v>
      </c>
      <c r="F1268" s="6" t="s">
        <v>2129</v>
      </c>
      <c r="G1268" s="6" t="s">
        <v>2169</v>
      </c>
      <c r="H1268" s="55">
        <v>1</v>
      </c>
      <c r="I1268" s="6" t="s">
        <v>121</v>
      </c>
      <c r="J1268" s="6">
        <v>0</v>
      </c>
      <c r="K1268" s="6"/>
    </row>
    <row r="1269" spans="1:11" ht="15.6" x14ac:dyDescent="0.3">
      <c r="A1269" s="6" t="s">
        <v>132</v>
      </c>
      <c r="B1269" s="6" t="s">
        <v>3551</v>
      </c>
      <c r="C1269" s="6" t="s">
        <v>59</v>
      </c>
      <c r="D1269" s="6" t="s">
        <v>2942</v>
      </c>
      <c r="E1269" s="6" t="s">
        <v>2173</v>
      </c>
      <c r="F1269" s="6" t="s">
        <v>2174</v>
      </c>
      <c r="G1269" s="6" t="s">
        <v>2175</v>
      </c>
      <c r="H1269" s="55">
        <v>1</v>
      </c>
      <c r="I1269" s="6" t="s">
        <v>121</v>
      </c>
      <c r="J1269" s="6">
        <v>0</v>
      </c>
      <c r="K1269" s="6"/>
    </row>
    <row r="1270" spans="1:11" s="8" customFormat="1" ht="15.6" x14ac:dyDescent="0.3">
      <c r="A1270" s="8" t="s">
        <v>2562</v>
      </c>
      <c r="B1270" s="61"/>
      <c r="H1270" s="29">
        <f>SUM(H1255:H1269)</f>
        <v>15</v>
      </c>
      <c r="J1270" s="29">
        <f>SUM(J1255:J1269)</f>
        <v>0</v>
      </c>
      <c r="K1270" s="62">
        <f>(J1270/H1270)</f>
        <v>0</v>
      </c>
    </row>
    <row r="1271" spans="1:11" s="8" customFormat="1" ht="15.6" x14ac:dyDescent="0.3">
      <c r="A1271" s="8" t="s">
        <v>2563</v>
      </c>
      <c r="B1271" s="61"/>
      <c r="H1271" s="29">
        <f>SUM(H1226+H1236+H1253+H1270)</f>
        <v>46</v>
      </c>
      <c r="J1271" s="29">
        <f>SUM(J1226+J1236+J1253+J1270)</f>
        <v>0</v>
      </c>
      <c r="K1271" s="62">
        <f>(J1271/H1271)</f>
        <v>0</v>
      </c>
    </row>
    <row r="1272" spans="1:11" ht="15.6" x14ac:dyDescent="0.3">
      <c r="A1272" s="6"/>
      <c r="B1272" s="6"/>
      <c r="C1272" s="6"/>
      <c r="D1272" s="6"/>
      <c r="E1272" s="6"/>
      <c r="F1272" s="6"/>
      <c r="G1272" s="6"/>
      <c r="H1272" s="55"/>
      <c r="I1272" s="6"/>
      <c r="J1272" s="6"/>
      <c r="K1272" s="6"/>
    </row>
    <row r="1273" spans="1:11" ht="15.6" x14ac:dyDescent="0.3">
      <c r="A1273" s="6" t="s">
        <v>132</v>
      </c>
      <c r="B1273" s="6" t="s">
        <v>3584</v>
      </c>
      <c r="C1273" s="6" t="s">
        <v>63</v>
      </c>
      <c r="D1273" s="6" t="s">
        <v>2882</v>
      </c>
      <c r="E1273" s="6" t="s">
        <v>2200</v>
      </c>
      <c r="F1273" s="6" t="s">
        <v>2201</v>
      </c>
      <c r="G1273" s="6" t="s">
        <v>1068</v>
      </c>
      <c r="H1273" s="55">
        <v>1</v>
      </c>
      <c r="I1273" s="6" t="s">
        <v>121</v>
      </c>
      <c r="J1273" s="6">
        <v>0</v>
      </c>
      <c r="K1273" s="6"/>
    </row>
    <row r="1274" spans="1:11" ht="15.6" x14ac:dyDescent="0.3">
      <c r="A1274" s="6" t="s">
        <v>132</v>
      </c>
      <c r="B1274" s="6" t="s">
        <v>3584</v>
      </c>
      <c r="C1274" s="6" t="s">
        <v>63</v>
      </c>
      <c r="D1274" s="6" t="s">
        <v>3019</v>
      </c>
      <c r="E1274" s="6" t="s">
        <v>3585</v>
      </c>
      <c r="F1274" s="6" t="s">
        <v>183</v>
      </c>
      <c r="G1274" s="6" t="s">
        <v>1428</v>
      </c>
      <c r="H1274" s="55">
        <v>1</v>
      </c>
      <c r="I1274" s="6" t="s">
        <v>121</v>
      </c>
      <c r="J1274" s="6">
        <v>0</v>
      </c>
      <c r="K1274" s="6"/>
    </row>
    <row r="1275" spans="1:11" ht="15.6" x14ac:dyDescent="0.3">
      <c r="A1275" s="6" t="s">
        <v>132</v>
      </c>
      <c r="B1275" s="6" t="s">
        <v>3584</v>
      </c>
      <c r="C1275" s="6" t="s">
        <v>63</v>
      </c>
      <c r="D1275" s="6" t="s">
        <v>3120</v>
      </c>
      <c r="E1275" s="6" t="s">
        <v>3154</v>
      </c>
      <c r="F1275" s="6" t="s">
        <v>879</v>
      </c>
      <c r="G1275" s="6" t="s">
        <v>880</v>
      </c>
      <c r="H1275" s="55">
        <v>1</v>
      </c>
      <c r="I1275" s="6" t="s">
        <v>121</v>
      </c>
      <c r="J1275" s="6">
        <v>0</v>
      </c>
      <c r="K1275" s="6"/>
    </row>
    <row r="1276" spans="1:11" ht="15.6" x14ac:dyDescent="0.3">
      <c r="A1276" s="6" t="s">
        <v>132</v>
      </c>
      <c r="B1276" s="6" t="s">
        <v>3584</v>
      </c>
      <c r="C1276" s="6" t="s">
        <v>63</v>
      </c>
      <c r="D1276" s="6" t="s">
        <v>3166</v>
      </c>
      <c r="E1276" s="6" t="s">
        <v>3586</v>
      </c>
      <c r="F1276" s="6" t="s">
        <v>2193</v>
      </c>
      <c r="G1276" s="6" t="s">
        <v>2195</v>
      </c>
      <c r="H1276" s="55">
        <v>1</v>
      </c>
      <c r="I1276" s="6" t="s">
        <v>121</v>
      </c>
      <c r="J1276" s="6">
        <v>0</v>
      </c>
      <c r="K1276" s="6"/>
    </row>
    <row r="1277" spans="1:11" ht="15.6" x14ac:dyDescent="0.3">
      <c r="A1277" s="6" t="s">
        <v>132</v>
      </c>
      <c r="B1277" s="6" t="s">
        <v>3584</v>
      </c>
      <c r="C1277" s="6" t="s">
        <v>63</v>
      </c>
      <c r="D1277" s="6" t="s">
        <v>2863</v>
      </c>
      <c r="E1277" s="6" t="s">
        <v>3587</v>
      </c>
      <c r="F1277" s="6" t="s">
        <v>2192</v>
      </c>
      <c r="G1277" s="6" t="s">
        <v>643</v>
      </c>
      <c r="H1277" s="55">
        <v>1</v>
      </c>
      <c r="I1277" s="6" t="s">
        <v>121</v>
      </c>
      <c r="J1277" s="6">
        <v>0</v>
      </c>
      <c r="K1277" s="6"/>
    </row>
    <row r="1278" spans="1:11" ht="15.6" x14ac:dyDescent="0.3">
      <c r="A1278" s="6" t="s">
        <v>132</v>
      </c>
      <c r="B1278" s="6" t="s">
        <v>3584</v>
      </c>
      <c r="C1278" s="6" t="s">
        <v>63</v>
      </c>
      <c r="D1278" s="6" t="s">
        <v>3166</v>
      </c>
      <c r="E1278" s="6" t="s">
        <v>3588</v>
      </c>
      <c r="F1278" s="6" t="s">
        <v>2193</v>
      </c>
      <c r="G1278" s="6" t="s">
        <v>292</v>
      </c>
      <c r="H1278" s="55">
        <v>1</v>
      </c>
      <c r="I1278" s="6" t="s">
        <v>121</v>
      </c>
      <c r="J1278" s="6">
        <v>0</v>
      </c>
      <c r="K1278" s="6"/>
    </row>
    <row r="1279" spans="1:11" ht="15.6" x14ac:dyDescent="0.3">
      <c r="A1279" s="6" t="s">
        <v>132</v>
      </c>
      <c r="B1279" s="6" t="s">
        <v>3584</v>
      </c>
      <c r="C1279" s="6" t="s">
        <v>63</v>
      </c>
      <c r="D1279" s="6" t="s">
        <v>3589</v>
      </c>
      <c r="E1279" s="6" t="s">
        <v>3590</v>
      </c>
      <c r="F1279" s="6" t="s">
        <v>2019</v>
      </c>
      <c r="G1279" s="6" t="s">
        <v>2190</v>
      </c>
      <c r="H1279" s="55">
        <v>1</v>
      </c>
      <c r="I1279" s="6" t="s">
        <v>121</v>
      </c>
      <c r="J1279" s="6">
        <v>0</v>
      </c>
      <c r="K1279" s="6"/>
    </row>
    <row r="1280" spans="1:11" ht="15.6" x14ac:dyDescent="0.3">
      <c r="A1280" s="6" t="s">
        <v>132</v>
      </c>
      <c r="B1280" s="6" t="s">
        <v>3584</v>
      </c>
      <c r="C1280" s="6" t="s">
        <v>63</v>
      </c>
      <c r="D1280" s="6" t="s">
        <v>3054</v>
      </c>
      <c r="E1280" s="6" t="s">
        <v>3591</v>
      </c>
      <c r="F1280" s="6" t="s">
        <v>834</v>
      </c>
      <c r="G1280" s="6" t="s">
        <v>851</v>
      </c>
      <c r="H1280" s="55">
        <v>1</v>
      </c>
      <c r="I1280" s="6" t="s">
        <v>121</v>
      </c>
      <c r="J1280" s="6">
        <v>0</v>
      </c>
      <c r="K1280" s="6"/>
    </row>
    <row r="1281" spans="1:11" ht="15.6" x14ac:dyDescent="0.3">
      <c r="A1281" s="6" t="s">
        <v>132</v>
      </c>
      <c r="B1281" s="6" t="s">
        <v>3584</v>
      </c>
      <c r="C1281" s="6" t="s">
        <v>63</v>
      </c>
      <c r="D1281" s="6" t="s">
        <v>2912</v>
      </c>
      <c r="E1281" s="6" t="s">
        <v>3592</v>
      </c>
      <c r="F1281" s="6" t="s">
        <v>545</v>
      </c>
      <c r="G1281" s="6" t="s">
        <v>2194</v>
      </c>
      <c r="H1281" s="55">
        <v>1</v>
      </c>
      <c r="I1281" s="6" t="s">
        <v>121</v>
      </c>
      <c r="J1281" s="6">
        <v>0</v>
      </c>
      <c r="K1281" s="6"/>
    </row>
    <row r="1282" spans="1:11" ht="15.6" x14ac:dyDescent="0.3">
      <c r="A1282" s="6" t="s">
        <v>132</v>
      </c>
      <c r="B1282" s="6" t="s">
        <v>3584</v>
      </c>
      <c r="C1282" s="6" t="s">
        <v>63</v>
      </c>
      <c r="D1282" s="6" t="s">
        <v>2863</v>
      </c>
      <c r="E1282" s="6" t="s">
        <v>3593</v>
      </c>
      <c r="F1282" s="6" t="s">
        <v>2198</v>
      </c>
      <c r="G1282" s="6" t="s">
        <v>576</v>
      </c>
      <c r="H1282" s="55">
        <v>1</v>
      </c>
      <c r="I1282" s="6" t="s">
        <v>121</v>
      </c>
      <c r="J1282" s="6">
        <v>0</v>
      </c>
      <c r="K1282" s="6"/>
    </row>
    <row r="1283" spans="1:11" ht="15.6" x14ac:dyDescent="0.3">
      <c r="A1283" s="6" t="s">
        <v>132</v>
      </c>
      <c r="B1283" s="6" t="s">
        <v>3584</v>
      </c>
      <c r="C1283" s="6" t="s">
        <v>63</v>
      </c>
      <c r="D1283" s="6" t="s">
        <v>3140</v>
      </c>
      <c r="E1283" s="6" t="s">
        <v>3594</v>
      </c>
      <c r="F1283" s="6" t="s">
        <v>1115</v>
      </c>
      <c r="G1283" s="6" t="s">
        <v>114</v>
      </c>
      <c r="H1283" s="55">
        <v>1</v>
      </c>
      <c r="I1283" s="6" t="s">
        <v>121</v>
      </c>
      <c r="J1283" s="6">
        <v>0</v>
      </c>
      <c r="K1283" s="6"/>
    </row>
    <row r="1284" spans="1:11" ht="15.6" x14ac:dyDescent="0.3">
      <c r="A1284" s="6" t="s">
        <v>132</v>
      </c>
      <c r="B1284" s="6" t="s">
        <v>3584</v>
      </c>
      <c r="C1284" s="6" t="s">
        <v>63</v>
      </c>
      <c r="D1284" s="6" t="s">
        <v>3175</v>
      </c>
      <c r="E1284" s="6" t="s">
        <v>3595</v>
      </c>
      <c r="F1284" s="6" t="s">
        <v>1609</v>
      </c>
      <c r="G1284" s="6" t="s">
        <v>1379</v>
      </c>
      <c r="H1284" s="55">
        <v>1</v>
      </c>
      <c r="I1284" s="6" t="s">
        <v>121</v>
      </c>
      <c r="J1284" s="6">
        <v>0</v>
      </c>
      <c r="K1284" s="6"/>
    </row>
    <row r="1285" spans="1:11" ht="15.6" x14ac:dyDescent="0.3">
      <c r="A1285" s="6" t="s">
        <v>132</v>
      </c>
      <c r="B1285" s="6" t="s">
        <v>3584</v>
      </c>
      <c r="C1285" s="6" t="s">
        <v>63</v>
      </c>
      <c r="D1285" s="6" t="s">
        <v>2967</v>
      </c>
      <c r="E1285" s="6" t="s">
        <v>3596</v>
      </c>
      <c r="F1285" s="6" t="s">
        <v>2199</v>
      </c>
      <c r="G1285" s="6" t="s">
        <v>159</v>
      </c>
      <c r="H1285" s="55">
        <v>1</v>
      </c>
      <c r="I1285" s="6" t="s">
        <v>121</v>
      </c>
      <c r="J1285" s="6">
        <v>0</v>
      </c>
      <c r="K1285" s="6"/>
    </row>
    <row r="1286" spans="1:11" ht="15.6" x14ac:dyDescent="0.3">
      <c r="A1286" s="6" t="s">
        <v>132</v>
      </c>
      <c r="B1286" s="6" t="s">
        <v>3584</v>
      </c>
      <c r="C1286" s="6" t="s">
        <v>63</v>
      </c>
      <c r="D1286" s="6" t="s">
        <v>2836</v>
      </c>
      <c r="E1286" s="6" t="s">
        <v>2196</v>
      </c>
      <c r="F1286" s="6" t="s">
        <v>1139</v>
      </c>
      <c r="G1286" s="6" t="s">
        <v>2197</v>
      </c>
      <c r="H1286" s="55">
        <v>1</v>
      </c>
      <c r="I1286" s="6" t="s">
        <v>121</v>
      </c>
      <c r="J1286" s="6">
        <v>0</v>
      </c>
      <c r="K1286" s="6"/>
    </row>
    <row r="1287" spans="1:11" ht="15.6" x14ac:dyDescent="0.3">
      <c r="A1287" s="6" t="s">
        <v>132</v>
      </c>
      <c r="B1287" s="6" t="s">
        <v>3584</v>
      </c>
      <c r="C1287" s="6" t="s">
        <v>63</v>
      </c>
      <c r="D1287" s="6" t="s">
        <v>2974</v>
      </c>
      <c r="E1287" s="6" t="s">
        <v>2188</v>
      </c>
      <c r="F1287" s="6" t="s">
        <v>2189</v>
      </c>
      <c r="G1287" s="6" t="s">
        <v>288</v>
      </c>
      <c r="H1287" s="55">
        <v>1</v>
      </c>
      <c r="I1287" s="6" t="s">
        <v>121</v>
      </c>
      <c r="J1287" s="6">
        <v>0</v>
      </c>
      <c r="K1287" s="6"/>
    </row>
    <row r="1288" spans="1:11" s="8" customFormat="1" ht="15.6" x14ac:dyDescent="0.3">
      <c r="A1288" s="8" t="s">
        <v>2562</v>
      </c>
      <c r="B1288" s="61"/>
      <c r="H1288" s="29">
        <f>SUM(H1273:H1287)</f>
        <v>15</v>
      </c>
      <c r="J1288" s="29">
        <f>SUM(J1273:J1287)</f>
        <v>0</v>
      </c>
      <c r="K1288" s="62">
        <f>(J1288/H1288)</f>
        <v>0</v>
      </c>
    </row>
    <row r="1289" spans="1:11" ht="15.6" x14ac:dyDescent="0.3">
      <c r="A1289" s="6"/>
      <c r="B1289" s="6"/>
      <c r="C1289" s="6"/>
      <c r="D1289" s="6"/>
      <c r="E1289" s="6"/>
      <c r="F1289" s="6"/>
      <c r="G1289" s="6"/>
      <c r="H1289" s="55"/>
      <c r="I1289" s="6"/>
      <c r="J1289" s="6"/>
      <c r="K1289" s="6"/>
    </row>
    <row r="1290" spans="1:11" ht="15.6" x14ac:dyDescent="0.3">
      <c r="A1290" s="6" t="s">
        <v>132</v>
      </c>
      <c r="B1290" s="6" t="s">
        <v>3584</v>
      </c>
      <c r="C1290" s="6" t="s">
        <v>61</v>
      </c>
      <c r="D1290" s="6" t="s">
        <v>2996</v>
      </c>
      <c r="E1290" s="6" t="s">
        <v>3597</v>
      </c>
      <c r="F1290" s="6" t="s">
        <v>2207</v>
      </c>
      <c r="G1290" s="6" t="s">
        <v>328</v>
      </c>
      <c r="H1290" s="55">
        <v>1</v>
      </c>
      <c r="I1290" s="6" t="s">
        <v>121</v>
      </c>
      <c r="J1290" s="6">
        <v>0</v>
      </c>
      <c r="K1290" s="6"/>
    </row>
    <row r="1291" spans="1:11" ht="15.6" x14ac:dyDescent="0.3">
      <c r="A1291" s="6" t="s">
        <v>132</v>
      </c>
      <c r="B1291" s="6" t="s">
        <v>3584</v>
      </c>
      <c r="C1291" s="6" t="s">
        <v>61</v>
      </c>
      <c r="D1291" s="6" t="s">
        <v>2996</v>
      </c>
      <c r="E1291" s="6" t="s">
        <v>3598</v>
      </c>
      <c r="F1291" s="6" t="s">
        <v>2129</v>
      </c>
      <c r="G1291" s="6" t="s">
        <v>284</v>
      </c>
      <c r="H1291" s="55">
        <v>1</v>
      </c>
      <c r="I1291" s="6" t="s">
        <v>121</v>
      </c>
      <c r="J1291" s="6">
        <v>0</v>
      </c>
      <c r="K1291" s="6"/>
    </row>
    <row r="1292" spans="1:11" ht="15.6" x14ac:dyDescent="0.3">
      <c r="A1292" s="6" t="s">
        <v>132</v>
      </c>
      <c r="B1292" s="6" t="s">
        <v>3584</v>
      </c>
      <c r="C1292" s="6" t="s">
        <v>61</v>
      </c>
      <c r="D1292" s="6" t="s">
        <v>3121</v>
      </c>
      <c r="E1292" s="6" t="s">
        <v>3599</v>
      </c>
      <c r="F1292" s="6" t="s">
        <v>2211</v>
      </c>
      <c r="G1292" s="6" t="s">
        <v>2212</v>
      </c>
      <c r="H1292" s="55">
        <v>1</v>
      </c>
      <c r="I1292" s="6" t="s">
        <v>121</v>
      </c>
      <c r="J1292" s="6">
        <v>0</v>
      </c>
      <c r="K1292" s="6"/>
    </row>
    <row r="1293" spans="1:11" ht="15.6" x14ac:dyDescent="0.3">
      <c r="A1293" s="6" t="s">
        <v>132</v>
      </c>
      <c r="B1293" s="6" t="s">
        <v>3584</v>
      </c>
      <c r="C1293" s="6" t="s">
        <v>61</v>
      </c>
      <c r="D1293" s="6" t="s">
        <v>2907</v>
      </c>
      <c r="E1293" s="6" t="s">
        <v>3600</v>
      </c>
      <c r="F1293" s="6" t="s">
        <v>2213</v>
      </c>
      <c r="G1293" s="6" t="s">
        <v>1568</v>
      </c>
      <c r="H1293" s="55">
        <v>1</v>
      </c>
      <c r="I1293" s="6" t="s">
        <v>121</v>
      </c>
      <c r="J1293" s="6">
        <v>0</v>
      </c>
      <c r="K1293" s="6"/>
    </row>
    <row r="1294" spans="1:11" ht="15.6" x14ac:dyDescent="0.3">
      <c r="A1294" s="6" t="s">
        <v>132</v>
      </c>
      <c r="B1294" s="6" t="s">
        <v>3584</v>
      </c>
      <c r="C1294" s="6" t="s">
        <v>61</v>
      </c>
      <c r="D1294" s="6" t="s">
        <v>2996</v>
      </c>
      <c r="E1294" s="6" t="s">
        <v>3601</v>
      </c>
      <c r="F1294" s="6" t="s">
        <v>2203</v>
      </c>
      <c r="G1294" s="6" t="s">
        <v>358</v>
      </c>
      <c r="H1294" s="55">
        <v>1</v>
      </c>
      <c r="I1294" s="6" t="s">
        <v>121</v>
      </c>
      <c r="J1294" s="6">
        <v>0</v>
      </c>
      <c r="K1294" s="6"/>
    </row>
    <row r="1295" spans="1:11" ht="15.6" x14ac:dyDescent="0.3">
      <c r="A1295" s="6" t="s">
        <v>132</v>
      </c>
      <c r="B1295" s="6" t="s">
        <v>3584</v>
      </c>
      <c r="C1295" s="6" t="s">
        <v>61</v>
      </c>
      <c r="D1295" s="6" t="s">
        <v>3288</v>
      </c>
      <c r="E1295" s="6" t="s">
        <v>3602</v>
      </c>
      <c r="F1295" s="6" t="s">
        <v>2206</v>
      </c>
      <c r="G1295" s="6" t="s">
        <v>236</v>
      </c>
      <c r="H1295" s="55">
        <v>1</v>
      </c>
      <c r="I1295" s="6" t="s">
        <v>121</v>
      </c>
      <c r="J1295" s="6">
        <v>0</v>
      </c>
      <c r="K1295" s="6"/>
    </row>
    <row r="1296" spans="1:11" ht="15.6" x14ac:dyDescent="0.3">
      <c r="A1296" s="6" t="s">
        <v>132</v>
      </c>
      <c r="B1296" s="6" t="s">
        <v>3584</v>
      </c>
      <c r="C1296" s="6" t="s">
        <v>61</v>
      </c>
      <c r="D1296" s="6" t="s">
        <v>2942</v>
      </c>
      <c r="E1296" s="6" t="s">
        <v>2208</v>
      </c>
      <c r="F1296" s="6" t="s">
        <v>2209</v>
      </c>
      <c r="G1296" s="6" t="s">
        <v>2210</v>
      </c>
      <c r="H1296" s="55">
        <v>1</v>
      </c>
      <c r="I1296" s="6" t="s">
        <v>121</v>
      </c>
      <c r="J1296" s="6">
        <v>0</v>
      </c>
      <c r="K1296" s="6"/>
    </row>
    <row r="1297" spans="1:11" ht="15.6" x14ac:dyDescent="0.3">
      <c r="A1297" s="6" t="s">
        <v>132</v>
      </c>
      <c r="B1297" s="6" t="s">
        <v>3584</v>
      </c>
      <c r="C1297" s="6" t="s">
        <v>61</v>
      </c>
      <c r="D1297" s="6" t="s">
        <v>2852</v>
      </c>
      <c r="E1297" s="6" t="s">
        <v>2202</v>
      </c>
      <c r="F1297" s="6" t="s">
        <v>798</v>
      </c>
      <c r="G1297" s="6" t="s">
        <v>2175</v>
      </c>
      <c r="H1297" s="55">
        <v>1</v>
      </c>
      <c r="I1297" s="6" t="s">
        <v>121</v>
      </c>
      <c r="J1297" s="6">
        <v>0</v>
      </c>
      <c r="K1297" s="6"/>
    </row>
    <row r="1298" spans="1:11" ht="15.6" x14ac:dyDescent="0.3">
      <c r="A1298" s="6" t="s">
        <v>132</v>
      </c>
      <c r="B1298" s="6" t="s">
        <v>3584</v>
      </c>
      <c r="C1298" s="6" t="s">
        <v>61</v>
      </c>
      <c r="D1298" s="6" t="s">
        <v>2907</v>
      </c>
      <c r="E1298" s="6" t="s">
        <v>2204</v>
      </c>
      <c r="F1298" s="6" t="s">
        <v>2205</v>
      </c>
      <c r="G1298" s="6" t="s">
        <v>1971</v>
      </c>
      <c r="H1298" s="55">
        <v>1</v>
      </c>
      <c r="I1298" s="6" t="s">
        <v>121</v>
      </c>
      <c r="J1298" s="6">
        <v>0</v>
      </c>
      <c r="K1298" s="6"/>
    </row>
    <row r="1299" spans="1:11" s="8" customFormat="1" ht="15.6" x14ac:dyDescent="0.3">
      <c r="A1299" s="8" t="s">
        <v>2562</v>
      </c>
      <c r="B1299" s="61"/>
      <c r="H1299" s="29">
        <f>SUM(H1290:H1298)</f>
        <v>9</v>
      </c>
      <c r="J1299" s="29">
        <f>SUM(J1290:J1298)</f>
        <v>0</v>
      </c>
      <c r="K1299" s="62">
        <f>(J1299/H1299)</f>
        <v>0</v>
      </c>
    </row>
    <row r="1300" spans="1:11" ht="15.6" x14ac:dyDescent="0.3">
      <c r="A1300" s="6"/>
      <c r="B1300" s="6"/>
      <c r="C1300" s="6"/>
      <c r="D1300" s="6"/>
      <c r="E1300" s="6"/>
      <c r="F1300" s="6"/>
      <c r="G1300" s="6"/>
      <c r="H1300" s="55"/>
      <c r="I1300" s="6"/>
      <c r="J1300" s="6"/>
      <c r="K1300" s="6"/>
    </row>
    <row r="1301" spans="1:11" ht="15.6" x14ac:dyDescent="0.3">
      <c r="A1301" s="6" t="s">
        <v>132</v>
      </c>
      <c r="B1301" s="6" t="s">
        <v>3584</v>
      </c>
      <c r="C1301" s="6" t="s">
        <v>65</v>
      </c>
      <c r="D1301" s="6" t="s">
        <v>2855</v>
      </c>
      <c r="E1301" s="6" t="s">
        <v>2214</v>
      </c>
      <c r="F1301" s="6" t="s">
        <v>2215</v>
      </c>
      <c r="G1301" s="6" t="s">
        <v>1230</v>
      </c>
      <c r="H1301" s="55">
        <v>1</v>
      </c>
      <c r="I1301" s="6" t="s">
        <v>121</v>
      </c>
      <c r="J1301" s="6">
        <v>0</v>
      </c>
      <c r="K1301" s="6"/>
    </row>
    <row r="1302" spans="1:11" ht="15.6" x14ac:dyDescent="0.3">
      <c r="A1302" s="6" t="s">
        <v>132</v>
      </c>
      <c r="B1302" s="6" t="s">
        <v>3584</v>
      </c>
      <c r="C1302" s="6" t="s">
        <v>65</v>
      </c>
      <c r="D1302" s="6" t="s">
        <v>3254</v>
      </c>
      <c r="E1302" s="6" t="s">
        <v>3511</v>
      </c>
      <c r="F1302" s="6" t="s">
        <v>947</v>
      </c>
      <c r="G1302" s="6" t="s">
        <v>160</v>
      </c>
      <c r="H1302" s="55">
        <v>1</v>
      </c>
      <c r="I1302" s="6" t="s">
        <v>121</v>
      </c>
      <c r="J1302" s="6">
        <v>0</v>
      </c>
      <c r="K1302" s="6"/>
    </row>
    <row r="1303" spans="1:11" ht="15.6" x14ac:dyDescent="0.3">
      <c r="A1303" s="6" t="s">
        <v>132</v>
      </c>
      <c r="B1303" s="6" t="s">
        <v>3584</v>
      </c>
      <c r="C1303" s="6" t="s">
        <v>65</v>
      </c>
      <c r="D1303" s="6" t="s">
        <v>3254</v>
      </c>
      <c r="E1303" s="6" t="s">
        <v>3603</v>
      </c>
      <c r="F1303" s="6" t="s">
        <v>2223</v>
      </c>
      <c r="G1303" s="6" t="s">
        <v>714</v>
      </c>
      <c r="H1303" s="55">
        <v>1</v>
      </c>
      <c r="I1303" s="6" t="s">
        <v>121</v>
      </c>
      <c r="J1303" s="6">
        <v>0</v>
      </c>
      <c r="K1303" s="6"/>
    </row>
    <row r="1304" spans="1:11" ht="15.6" x14ac:dyDescent="0.3">
      <c r="A1304" s="6" t="s">
        <v>132</v>
      </c>
      <c r="B1304" s="6" t="s">
        <v>3584</v>
      </c>
      <c r="C1304" s="6" t="s">
        <v>65</v>
      </c>
      <c r="D1304" s="6" t="s">
        <v>3254</v>
      </c>
      <c r="E1304" s="6" t="s">
        <v>3604</v>
      </c>
      <c r="F1304" s="6" t="s">
        <v>2220</v>
      </c>
      <c r="G1304" s="6" t="s">
        <v>2221</v>
      </c>
      <c r="H1304" s="55">
        <v>1</v>
      </c>
      <c r="I1304" s="6" t="s">
        <v>121</v>
      </c>
      <c r="J1304" s="6">
        <v>0</v>
      </c>
      <c r="K1304" s="6"/>
    </row>
    <row r="1305" spans="1:11" ht="15.6" x14ac:dyDescent="0.3">
      <c r="A1305" s="6" t="s">
        <v>132</v>
      </c>
      <c r="B1305" s="6" t="s">
        <v>3584</v>
      </c>
      <c r="C1305" s="6" t="s">
        <v>65</v>
      </c>
      <c r="D1305" s="6" t="s">
        <v>2905</v>
      </c>
      <c r="E1305" s="6" t="s">
        <v>3605</v>
      </c>
      <c r="F1305" s="6" t="s">
        <v>2216</v>
      </c>
      <c r="G1305" s="6" t="s">
        <v>2217</v>
      </c>
      <c r="H1305" s="55">
        <v>1</v>
      </c>
      <c r="I1305" s="6" t="s">
        <v>121</v>
      </c>
      <c r="J1305" s="6">
        <v>0</v>
      </c>
      <c r="K1305" s="6"/>
    </row>
    <row r="1306" spans="1:11" ht="15.6" x14ac:dyDescent="0.3">
      <c r="A1306" s="6" t="s">
        <v>132</v>
      </c>
      <c r="B1306" s="6" t="s">
        <v>3584</v>
      </c>
      <c r="C1306" s="6" t="s">
        <v>65</v>
      </c>
      <c r="D1306" s="6" t="s">
        <v>2856</v>
      </c>
      <c r="E1306" s="6" t="s">
        <v>3606</v>
      </c>
      <c r="F1306" s="6" t="s">
        <v>1271</v>
      </c>
      <c r="G1306" s="6" t="s">
        <v>2222</v>
      </c>
      <c r="H1306" s="55">
        <v>1</v>
      </c>
      <c r="I1306" s="6" t="s">
        <v>121</v>
      </c>
      <c r="J1306" s="6">
        <v>0</v>
      </c>
      <c r="K1306" s="6"/>
    </row>
    <row r="1307" spans="1:11" ht="15.6" x14ac:dyDescent="0.3">
      <c r="A1307" s="6" t="s">
        <v>132</v>
      </c>
      <c r="B1307" s="6" t="s">
        <v>3584</v>
      </c>
      <c r="C1307" s="6" t="s">
        <v>65</v>
      </c>
      <c r="D1307" s="6" t="s">
        <v>2875</v>
      </c>
      <c r="E1307" s="6" t="s">
        <v>2218</v>
      </c>
      <c r="F1307" s="6" t="s">
        <v>2219</v>
      </c>
      <c r="G1307" s="6" t="s">
        <v>1189</v>
      </c>
      <c r="H1307" s="55">
        <v>1</v>
      </c>
      <c r="I1307" s="6" t="s">
        <v>121</v>
      </c>
      <c r="J1307" s="6">
        <v>0</v>
      </c>
      <c r="K1307" s="6"/>
    </row>
    <row r="1308" spans="1:11" ht="15.6" x14ac:dyDescent="0.3">
      <c r="A1308" s="6" t="s">
        <v>132</v>
      </c>
      <c r="B1308" s="6" t="s">
        <v>3584</v>
      </c>
      <c r="C1308" s="6" t="s">
        <v>65</v>
      </c>
      <c r="D1308" s="6" t="s">
        <v>2907</v>
      </c>
      <c r="E1308" s="6" t="s">
        <v>2224</v>
      </c>
      <c r="F1308" s="6" t="s">
        <v>2225</v>
      </c>
      <c r="G1308" s="6" t="s">
        <v>2226</v>
      </c>
      <c r="H1308" s="55">
        <v>1</v>
      </c>
      <c r="I1308" s="6" t="s">
        <v>121</v>
      </c>
      <c r="J1308" s="6">
        <v>0</v>
      </c>
      <c r="K1308" s="6"/>
    </row>
    <row r="1309" spans="1:11" s="8" customFormat="1" ht="15.6" x14ac:dyDescent="0.3">
      <c r="A1309" s="8" t="s">
        <v>2562</v>
      </c>
      <c r="B1309" s="61"/>
      <c r="H1309" s="29">
        <f>SUM(H1301:H1308)</f>
        <v>8</v>
      </c>
      <c r="J1309" s="29">
        <f>SUM(J1301:J1308)</f>
        <v>0</v>
      </c>
      <c r="K1309" s="62">
        <f>(J1309/H1309)</f>
        <v>0</v>
      </c>
    </row>
    <row r="1310" spans="1:11" ht="15.6" x14ac:dyDescent="0.3">
      <c r="A1310" s="6"/>
      <c r="B1310" s="6"/>
      <c r="C1310" s="6"/>
      <c r="D1310" s="6"/>
      <c r="E1310" s="6"/>
      <c r="F1310" s="6"/>
      <c r="G1310" s="6"/>
      <c r="H1310" s="55"/>
      <c r="I1310" s="6"/>
      <c r="J1310" s="6"/>
      <c r="K1310" s="6"/>
    </row>
    <row r="1311" spans="1:11" ht="15.6" x14ac:dyDescent="0.3">
      <c r="A1311" s="6" t="s">
        <v>132</v>
      </c>
      <c r="B1311" s="6" t="s">
        <v>3584</v>
      </c>
      <c r="C1311" s="6" t="s">
        <v>64</v>
      </c>
      <c r="D1311" s="6" t="s">
        <v>2912</v>
      </c>
      <c r="E1311" s="6" t="s">
        <v>2236</v>
      </c>
      <c r="F1311" s="6" t="s">
        <v>885</v>
      </c>
      <c r="G1311" s="6" t="s">
        <v>2237</v>
      </c>
      <c r="H1311" s="55">
        <v>1</v>
      </c>
      <c r="I1311" s="6" t="s">
        <v>121</v>
      </c>
      <c r="J1311" s="6">
        <v>0</v>
      </c>
      <c r="K1311" s="6"/>
    </row>
    <row r="1312" spans="1:11" ht="15.6" x14ac:dyDescent="0.3">
      <c r="A1312" s="6" t="s">
        <v>132</v>
      </c>
      <c r="B1312" s="6" t="s">
        <v>3584</v>
      </c>
      <c r="C1312" s="6" t="s">
        <v>64</v>
      </c>
      <c r="D1312" s="6" t="s">
        <v>2912</v>
      </c>
      <c r="E1312" s="6" t="s">
        <v>2235</v>
      </c>
      <c r="F1312" s="6" t="s">
        <v>1632</v>
      </c>
      <c r="G1312" s="6" t="s">
        <v>654</v>
      </c>
      <c r="H1312" s="55">
        <v>1</v>
      </c>
      <c r="I1312" s="6" t="s">
        <v>121</v>
      </c>
      <c r="J1312" s="6">
        <v>0</v>
      </c>
      <c r="K1312" s="6"/>
    </row>
    <row r="1313" spans="1:11" ht="15.6" x14ac:dyDescent="0.3">
      <c r="A1313" s="6" t="s">
        <v>132</v>
      </c>
      <c r="B1313" s="6" t="s">
        <v>3584</v>
      </c>
      <c r="C1313" s="6" t="s">
        <v>64</v>
      </c>
      <c r="D1313" s="6" t="s">
        <v>2912</v>
      </c>
      <c r="E1313" s="6" t="s">
        <v>2230</v>
      </c>
      <c r="F1313" s="6" t="s">
        <v>2231</v>
      </c>
      <c r="G1313" s="6" t="s">
        <v>1189</v>
      </c>
      <c r="H1313" s="55">
        <v>1</v>
      </c>
      <c r="I1313" s="6" t="s">
        <v>121</v>
      </c>
      <c r="J1313" s="6">
        <v>0</v>
      </c>
      <c r="K1313" s="6"/>
    </row>
    <row r="1314" spans="1:11" ht="15.6" x14ac:dyDescent="0.3">
      <c r="A1314" s="6" t="s">
        <v>132</v>
      </c>
      <c r="B1314" s="6" t="s">
        <v>3584</v>
      </c>
      <c r="C1314" s="6" t="s">
        <v>64</v>
      </c>
      <c r="D1314" s="6" t="s">
        <v>3006</v>
      </c>
      <c r="E1314" s="6" t="s">
        <v>3607</v>
      </c>
      <c r="F1314" s="6" t="s">
        <v>2234</v>
      </c>
      <c r="G1314" s="6" t="s">
        <v>171</v>
      </c>
      <c r="H1314" s="55">
        <v>1</v>
      </c>
      <c r="I1314" s="6" t="s">
        <v>121</v>
      </c>
      <c r="J1314" s="6">
        <v>0</v>
      </c>
      <c r="K1314" s="6"/>
    </row>
    <row r="1315" spans="1:11" ht="15.6" x14ac:dyDescent="0.3">
      <c r="A1315" s="6" t="s">
        <v>132</v>
      </c>
      <c r="B1315" s="6" t="s">
        <v>3584</v>
      </c>
      <c r="C1315" s="6" t="s">
        <v>64</v>
      </c>
      <c r="D1315" s="6" t="s">
        <v>2907</v>
      </c>
      <c r="E1315" s="6" t="s">
        <v>2232</v>
      </c>
      <c r="F1315" s="6" t="s">
        <v>1846</v>
      </c>
      <c r="G1315" s="6" t="s">
        <v>2233</v>
      </c>
      <c r="H1315" s="55">
        <v>1</v>
      </c>
      <c r="I1315" s="6" t="s">
        <v>121</v>
      </c>
      <c r="J1315" s="6">
        <v>0</v>
      </c>
      <c r="K1315" s="6"/>
    </row>
    <row r="1316" spans="1:11" ht="15.6" x14ac:dyDescent="0.3">
      <c r="A1316" s="6" t="s">
        <v>132</v>
      </c>
      <c r="B1316" s="6" t="s">
        <v>3584</v>
      </c>
      <c r="C1316" s="6" t="s">
        <v>64</v>
      </c>
      <c r="D1316" s="6" t="s">
        <v>2856</v>
      </c>
      <c r="E1316" s="6" t="s">
        <v>2227</v>
      </c>
      <c r="F1316" s="6" t="s">
        <v>1813</v>
      </c>
      <c r="G1316" s="6" t="s">
        <v>2228</v>
      </c>
      <c r="H1316" s="55">
        <v>1</v>
      </c>
      <c r="I1316" s="6" t="s">
        <v>121</v>
      </c>
      <c r="J1316" s="6">
        <v>0</v>
      </c>
      <c r="K1316" s="6"/>
    </row>
    <row r="1317" spans="1:11" ht="15.6" x14ac:dyDescent="0.3">
      <c r="A1317" s="6" t="s">
        <v>132</v>
      </c>
      <c r="B1317" s="6" t="s">
        <v>3584</v>
      </c>
      <c r="C1317" s="6" t="s">
        <v>64</v>
      </c>
      <c r="D1317" s="6" t="s">
        <v>2856</v>
      </c>
      <c r="E1317" s="6" t="s">
        <v>2238</v>
      </c>
      <c r="F1317" s="6" t="s">
        <v>2239</v>
      </c>
      <c r="G1317" s="6" t="s">
        <v>2240</v>
      </c>
      <c r="H1317" s="55">
        <v>1</v>
      </c>
      <c r="I1317" s="6" t="s">
        <v>121</v>
      </c>
      <c r="J1317" s="6">
        <v>0</v>
      </c>
      <c r="K1317" s="6"/>
    </row>
    <row r="1318" spans="1:11" ht="15.6" x14ac:dyDescent="0.3">
      <c r="A1318" s="6" t="s">
        <v>132</v>
      </c>
      <c r="B1318" s="6" t="s">
        <v>3584</v>
      </c>
      <c r="C1318" s="6" t="s">
        <v>64</v>
      </c>
      <c r="D1318" s="6" t="s">
        <v>2912</v>
      </c>
      <c r="E1318" s="6" t="s">
        <v>2241</v>
      </c>
      <c r="F1318" s="6" t="s">
        <v>2242</v>
      </c>
      <c r="G1318" s="6" t="s">
        <v>2243</v>
      </c>
      <c r="H1318" s="55">
        <v>1</v>
      </c>
      <c r="I1318" s="6" t="s">
        <v>121</v>
      </c>
      <c r="J1318" s="6">
        <v>0</v>
      </c>
      <c r="K1318" s="6"/>
    </row>
    <row r="1319" spans="1:11" ht="15.6" x14ac:dyDescent="0.3">
      <c r="A1319" s="6" t="s">
        <v>132</v>
      </c>
      <c r="B1319" s="6" t="s">
        <v>3584</v>
      </c>
      <c r="C1319" s="6" t="s">
        <v>64</v>
      </c>
      <c r="D1319" s="6" t="s">
        <v>2912</v>
      </c>
      <c r="E1319" s="6" t="s">
        <v>2229</v>
      </c>
      <c r="F1319" s="6" t="s">
        <v>872</v>
      </c>
      <c r="G1319" s="6" t="s">
        <v>325</v>
      </c>
      <c r="H1319" s="55">
        <v>1</v>
      </c>
      <c r="I1319" s="6" t="s">
        <v>121</v>
      </c>
      <c r="J1319" s="6">
        <v>0</v>
      </c>
      <c r="K1319" s="6"/>
    </row>
    <row r="1320" spans="1:11" s="8" customFormat="1" ht="15.6" x14ac:dyDescent="0.3">
      <c r="A1320" s="8" t="s">
        <v>2562</v>
      </c>
      <c r="B1320" s="61"/>
      <c r="H1320" s="29">
        <f>SUM(H1311:H1319)</f>
        <v>9</v>
      </c>
      <c r="J1320" s="29">
        <f>SUM(J1311:J1319)</f>
        <v>0</v>
      </c>
      <c r="K1320" s="62">
        <f>(J1320/H1320)</f>
        <v>0</v>
      </c>
    </row>
    <row r="1321" spans="1:11" ht="15.6" x14ac:dyDescent="0.3">
      <c r="A1321" s="6"/>
      <c r="B1321" s="6"/>
      <c r="C1321" s="6"/>
      <c r="D1321" s="6"/>
      <c r="E1321" s="6"/>
      <c r="F1321" s="6"/>
      <c r="G1321" s="6"/>
      <c r="H1321" s="55"/>
      <c r="I1321" s="6"/>
      <c r="J1321" s="6"/>
      <c r="K1321" s="6"/>
    </row>
    <row r="1322" spans="1:11" ht="15.6" x14ac:dyDescent="0.3">
      <c r="A1322" s="6" t="s">
        <v>132</v>
      </c>
      <c r="B1322" s="6" t="s">
        <v>3584</v>
      </c>
      <c r="C1322" s="6" t="s">
        <v>62</v>
      </c>
      <c r="D1322" s="6" t="s">
        <v>2836</v>
      </c>
      <c r="E1322" s="6" t="s">
        <v>2252</v>
      </c>
      <c r="F1322" s="6" t="s">
        <v>2253</v>
      </c>
      <c r="G1322" s="6" t="s">
        <v>2254</v>
      </c>
      <c r="H1322" s="55">
        <v>1</v>
      </c>
      <c r="I1322" s="6" t="s">
        <v>121</v>
      </c>
      <c r="J1322" s="6">
        <v>0</v>
      </c>
      <c r="K1322" s="6"/>
    </row>
    <row r="1323" spans="1:11" ht="15.6" x14ac:dyDescent="0.3">
      <c r="A1323" s="6" t="s">
        <v>132</v>
      </c>
      <c r="B1323" s="6" t="s">
        <v>3584</v>
      </c>
      <c r="C1323" s="6" t="s">
        <v>62</v>
      </c>
      <c r="D1323" s="6" t="s">
        <v>2952</v>
      </c>
      <c r="E1323" s="6" t="s">
        <v>3608</v>
      </c>
      <c r="F1323" s="6" t="s">
        <v>2256</v>
      </c>
      <c r="G1323" s="6" t="s">
        <v>196</v>
      </c>
      <c r="H1323" s="55">
        <v>1</v>
      </c>
      <c r="I1323" s="6" t="s">
        <v>121</v>
      </c>
      <c r="J1323" s="6">
        <v>0</v>
      </c>
      <c r="K1323" s="6"/>
    </row>
    <row r="1324" spans="1:11" ht="15.6" x14ac:dyDescent="0.3">
      <c r="A1324" s="6" t="s">
        <v>132</v>
      </c>
      <c r="B1324" s="6" t="s">
        <v>3584</v>
      </c>
      <c r="C1324" s="6" t="s">
        <v>62</v>
      </c>
      <c r="D1324" s="6" t="s">
        <v>2967</v>
      </c>
      <c r="E1324" s="6" t="s">
        <v>3609</v>
      </c>
      <c r="F1324" s="6" t="s">
        <v>2255</v>
      </c>
      <c r="G1324" s="6" t="s">
        <v>325</v>
      </c>
      <c r="H1324" s="55">
        <v>1</v>
      </c>
      <c r="I1324" s="6" t="s">
        <v>121</v>
      </c>
      <c r="J1324" s="6">
        <v>0</v>
      </c>
      <c r="K1324" s="6"/>
    </row>
    <row r="1325" spans="1:11" ht="15.6" x14ac:dyDescent="0.3">
      <c r="A1325" s="6" t="s">
        <v>132</v>
      </c>
      <c r="B1325" s="6" t="s">
        <v>3584</v>
      </c>
      <c r="C1325" s="6" t="s">
        <v>62</v>
      </c>
      <c r="D1325" s="6" t="s">
        <v>3051</v>
      </c>
      <c r="E1325" s="6" t="s">
        <v>3610</v>
      </c>
      <c r="F1325" s="6" t="s">
        <v>2249</v>
      </c>
      <c r="G1325" s="6" t="s">
        <v>2250</v>
      </c>
      <c r="H1325" s="55">
        <v>1</v>
      </c>
      <c r="I1325" s="6" t="s">
        <v>121</v>
      </c>
      <c r="J1325" s="6">
        <v>0</v>
      </c>
      <c r="K1325" s="6"/>
    </row>
    <row r="1326" spans="1:11" ht="15.6" x14ac:dyDescent="0.3">
      <c r="A1326" s="6" t="s">
        <v>132</v>
      </c>
      <c r="B1326" s="6" t="s">
        <v>3584</v>
      </c>
      <c r="C1326" s="6" t="s">
        <v>62</v>
      </c>
      <c r="D1326" s="6" t="s">
        <v>2914</v>
      </c>
      <c r="E1326" s="6" t="s">
        <v>3612</v>
      </c>
      <c r="F1326" s="6" t="s">
        <v>381</v>
      </c>
      <c r="G1326" s="6" t="s">
        <v>371</v>
      </c>
      <c r="H1326" s="55">
        <v>1</v>
      </c>
      <c r="I1326" s="6" t="s">
        <v>121</v>
      </c>
      <c r="J1326" s="6">
        <v>0</v>
      </c>
      <c r="K1326" s="6"/>
    </row>
    <row r="1327" spans="1:11" ht="15.6" x14ac:dyDescent="0.3">
      <c r="A1327" s="6" t="s">
        <v>132</v>
      </c>
      <c r="B1327" s="6" t="s">
        <v>3584</v>
      </c>
      <c r="C1327" s="6" t="s">
        <v>62</v>
      </c>
      <c r="D1327" s="6" t="s">
        <v>2914</v>
      </c>
      <c r="E1327" s="6" t="s">
        <v>3613</v>
      </c>
      <c r="F1327" s="6" t="s">
        <v>566</v>
      </c>
      <c r="G1327" s="6" t="s">
        <v>2251</v>
      </c>
      <c r="H1327" s="55">
        <v>1</v>
      </c>
      <c r="I1327" s="6" t="s">
        <v>121</v>
      </c>
      <c r="J1327" s="6">
        <v>0</v>
      </c>
      <c r="K1327" s="6"/>
    </row>
    <row r="1328" spans="1:11" ht="15.6" x14ac:dyDescent="0.3">
      <c r="A1328" s="6" t="s">
        <v>132</v>
      </c>
      <c r="B1328" s="6" t="s">
        <v>3584</v>
      </c>
      <c r="C1328" s="6" t="s">
        <v>62</v>
      </c>
      <c r="D1328" s="6" t="s">
        <v>2938</v>
      </c>
      <c r="E1328" s="6" t="s">
        <v>3614</v>
      </c>
      <c r="F1328" s="6" t="s">
        <v>746</v>
      </c>
      <c r="G1328" s="6" t="s">
        <v>481</v>
      </c>
      <c r="H1328" s="55">
        <v>1</v>
      </c>
      <c r="I1328" s="6" t="s">
        <v>121</v>
      </c>
      <c r="J1328" s="6">
        <v>0</v>
      </c>
      <c r="K1328" s="6"/>
    </row>
    <row r="1329" spans="1:11" ht="15.6" x14ac:dyDescent="0.3">
      <c r="A1329" s="6" t="s">
        <v>132</v>
      </c>
      <c r="B1329" s="6" t="s">
        <v>3584</v>
      </c>
      <c r="C1329" s="6" t="s">
        <v>62</v>
      </c>
      <c r="D1329" s="6" t="s">
        <v>2914</v>
      </c>
      <c r="E1329" s="6" t="s">
        <v>3615</v>
      </c>
      <c r="F1329" s="6" t="s">
        <v>2248</v>
      </c>
      <c r="G1329" s="6" t="s">
        <v>669</v>
      </c>
      <c r="H1329" s="55">
        <v>1</v>
      </c>
      <c r="I1329" s="6" t="s">
        <v>121</v>
      </c>
      <c r="J1329" s="6">
        <v>0</v>
      </c>
      <c r="K1329" s="6"/>
    </row>
    <row r="1330" spans="1:11" ht="15.6" x14ac:dyDescent="0.3">
      <c r="A1330" s="6" t="s">
        <v>132</v>
      </c>
      <c r="B1330" s="6" t="s">
        <v>3584</v>
      </c>
      <c r="C1330" s="6" t="s">
        <v>62</v>
      </c>
      <c r="D1330" s="6" t="s">
        <v>3393</v>
      </c>
      <c r="E1330" s="6" t="s">
        <v>3616</v>
      </c>
      <c r="F1330" s="6" t="s">
        <v>328</v>
      </c>
      <c r="G1330" s="6" t="s">
        <v>2247</v>
      </c>
      <c r="H1330" s="55">
        <v>1</v>
      </c>
      <c r="I1330" s="6" t="s">
        <v>121</v>
      </c>
      <c r="J1330" s="6">
        <v>0</v>
      </c>
      <c r="K1330" s="6"/>
    </row>
    <row r="1331" spans="1:11" ht="15.6" x14ac:dyDescent="0.3">
      <c r="A1331" s="6" t="s">
        <v>132</v>
      </c>
      <c r="B1331" s="6" t="s">
        <v>3584</v>
      </c>
      <c r="C1331" s="6" t="s">
        <v>62</v>
      </c>
      <c r="D1331" s="6" t="s">
        <v>2875</v>
      </c>
      <c r="E1331" s="6" t="s">
        <v>2257</v>
      </c>
      <c r="F1331" s="6" t="s">
        <v>2117</v>
      </c>
      <c r="G1331" s="6" t="s">
        <v>114</v>
      </c>
      <c r="H1331" s="55">
        <v>1</v>
      </c>
      <c r="I1331" s="6" t="s">
        <v>121</v>
      </c>
      <c r="J1331" s="6">
        <v>0</v>
      </c>
      <c r="K1331" s="6"/>
    </row>
    <row r="1332" spans="1:11" ht="15.6" x14ac:dyDescent="0.3">
      <c r="A1332" s="6" t="s">
        <v>132</v>
      </c>
      <c r="B1332" s="6" t="s">
        <v>3584</v>
      </c>
      <c r="C1332" s="6" t="s">
        <v>62</v>
      </c>
      <c r="D1332" s="6" t="s">
        <v>2907</v>
      </c>
      <c r="E1332" s="6" t="s">
        <v>2244</v>
      </c>
      <c r="F1332" s="6" t="s">
        <v>2245</v>
      </c>
      <c r="G1332" s="6" t="s">
        <v>2246</v>
      </c>
      <c r="H1332" s="55">
        <v>1</v>
      </c>
      <c r="I1332" s="6" t="s">
        <v>121</v>
      </c>
      <c r="J1332" s="6">
        <v>0</v>
      </c>
      <c r="K1332" s="6"/>
    </row>
    <row r="1333" spans="1:11" ht="15.6" x14ac:dyDescent="0.3">
      <c r="A1333" s="6" t="s">
        <v>132</v>
      </c>
      <c r="B1333" s="6" t="s">
        <v>3584</v>
      </c>
      <c r="C1333" s="6" t="s">
        <v>62</v>
      </c>
      <c r="D1333" s="6" t="s">
        <v>2836</v>
      </c>
      <c r="E1333" s="6" t="s">
        <v>2258</v>
      </c>
      <c r="F1333" s="6" t="s">
        <v>2259</v>
      </c>
      <c r="G1333" s="6" t="s">
        <v>2260</v>
      </c>
      <c r="H1333" s="55">
        <v>1</v>
      </c>
      <c r="I1333" s="6" t="s">
        <v>121</v>
      </c>
      <c r="J1333" s="6">
        <v>0</v>
      </c>
      <c r="K1333" s="6"/>
    </row>
    <row r="1334" spans="1:11" s="8" customFormat="1" ht="15.6" x14ac:dyDescent="0.3">
      <c r="A1334" s="8" t="s">
        <v>2562</v>
      </c>
      <c r="B1334" s="61"/>
      <c r="H1334" s="29">
        <f>SUM(H1322:H1333)</f>
        <v>12</v>
      </c>
      <c r="J1334" s="29">
        <f>SUM(J1322:J1333)</f>
        <v>0</v>
      </c>
      <c r="K1334" s="62">
        <f>(J1334/H1334)</f>
        <v>0</v>
      </c>
    </row>
    <row r="1335" spans="1:11" s="8" customFormat="1" ht="15.6" x14ac:dyDescent="0.3">
      <c r="A1335" s="8" t="s">
        <v>2563</v>
      </c>
      <c r="B1335" s="61"/>
      <c r="H1335" s="29">
        <f>SUM(H1288+H1299+H1309+H1320+H1334)</f>
        <v>53</v>
      </c>
      <c r="J1335" s="29">
        <f>SUM(J1288+J1299+J1309+J1320+J1334)</f>
        <v>0</v>
      </c>
      <c r="K1335" s="62">
        <f>(J1335/H1335)</f>
        <v>0</v>
      </c>
    </row>
    <row r="1336" spans="1:11" ht="15.6" x14ac:dyDescent="0.3">
      <c r="A1336" s="6"/>
      <c r="B1336" s="6"/>
      <c r="C1336" s="6"/>
      <c r="D1336" s="6"/>
      <c r="E1336" s="6"/>
      <c r="F1336" s="6"/>
      <c r="G1336" s="6"/>
      <c r="H1336" s="55"/>
      <c r="I1336" s="6"/>
      <c r="J1336" s="6"/>
      <c r="K1336" s="6"/>
    </row>
    <row r="1337" spans="1:11" ht="15.6" x14ac:dyDescent="0.3">
      <c r="A1337" s="6" t="s">
        <v>132</v>
      </c>
      <c r="B1337" s="6" t="s">
        <v>3617</v>
      </c>
      <c r="C1337" s="6" t="s">
        <v>66</v>
      </c>
      <c r="D1337" s="6" t="s">
        <v>2893</v>
      </c>
      <c r="E1337" s="6" t="s">
        <v>3618</v>
      </c>
      <c r="F1337" s="6" t="s">
        <v>3619</v>
      </c>
      <c r="G1337" s="6" t="s">
        <v>1079</v>
      </c>
      <c r="H1337" s="55">
        <v>1</v>
      </c>
      <c r="I1337" s="6" t="s">
        <v>121</v>
      </c>
      <c r="J1337" s="6">
        <v>0</v>
      </c>
      <c r="K1337" s="6"/>
    </row>
    <row r="1338" spans="1:11" ht="15.6" x14ac:dyDescent="0.3">
      <c r="A1338" s="6" t="s">
        <v>132</v>
      </c>
      <c r="B1338" s="6" t="s">
        <v>3617</v>
      </c>
      <c r="C1338" s="6" t="s">
        <v>66</v>
      </c>
      <c r="D1338" s="6" t="s">
        <v>2856</v>
      </c>
      <c r="E1338" s="6" t="s">
        <v>2286</v>
      </c>
      <c r="F1338" s="6" t="s">
        <v>532</v>
      </c>
      <c r="G1338" s="6" t="s">
        <v>765</v>
      </c>
      <c r="H1338" s="55">
        <v>1</v>
      </c>
      <c r="I1338" s="6" t="s">
        <v>121</v>
      </c>
      <c r="J1338" s="6">
        <v>0</v>
      </c>
      <c r="K1338" s="6"/>
    </row>
    <row r="1339" spans="1:11" ht="15.6" x14ac:dyDescent="0.3">
      <c r="A1339" s="6" t="s">
        <v>132</v>
      </c>
      <c r="B1339" s="6" t="s">
        <v>3617</v>
      </c>
      <c r="C1339" s="6" t="s">
        <v>66</v>
      </c>
      <c r="D1339" s="6" t="s">
        <v>2852</v>
      </c>
      <c r="E1339" s="6" t="s">
        <v>2272</v>
      </c>
      <c r="F1339" s="6" t="s">
        <v>2273</v>
      </c>
      <c r="G1339" s="6" t="s">
        <v>135</v>
      </c>
      <c r="H1339" s="55">
        <v>1</v>
      </c>
      <c r="I1339" s="6" t="s">
        <v>121</v>
      </c>
      <c r="J1339" s="6">
        <v>0</v>
      </c>
      <c r="K1339" s="6"/>
    </row>
    <row r="1340" spans="1:11" ht="15.6" x14ac:dyDescent="0.3">
      <c r="A1340" s="6" t="s">
        <v>132</v>
      </c>
      <c r="B1340" s="6" t="s">
        <v>3617</v>
      </c>
      <c r="C1340" s="6" t="s">
        <v>66</v>
      </c>
      <c r="D1340" s="6" t="s">
        <v>2835</v>
      </c>
      <c r="E1340" s="6" t="s">
        <v>2263</v>
      </c>
      <c r="F1340" s="6" t="s">
        <v>2264</v>
      </c>
      <c r="G1340" s="6" t="s">
        <v>203</v>
      </c>
      <c r="H1340" s="55">
        <v>1</v>
      </c>
      <c r="I1340" s="6" t="s">
        <v>121</v>
      </c>
      <c r="J1340" s="6">
        <v>0</v>
      </c>
      <c r="K1340" s="6"/>
    </row>
    <row r="1341" spans="1:11" ht="15.6" x14ac:dyDescent="0.3">
      <c r="A1341" s="6" t="s">
        <v>132</v>
      </c>
      <c r="B1341" s="6" t="s">
        <v>3617</v>
      </c>
      <c r="C1341" s="6" t="s">
        <v>66</v>
      </c>
      <c r="D1341" s="6" t="s">
        <v>2907</v>
      </c>
      <c r="E1341" s="6" t="s">
        <v>3620</v>
      </c>
      <c r="F1341" s="6" t="s">
        <v>2266</v>
      </c>
      <c r="G1341" s="6" t="s">
        <v>2267</v>
      </c>
      <c r="H1341" s="55">
        <v>1</v>
      </c>
      <c r="I1341" s="6" t="s">
        <v>121</v>
      </c>
      <c r="J1341" s="6">
        <v>0</v>
      </c>
      <c r="K1341" s="6"/>
    </row>
    <row r="1342" spans="1:11" ht="15.6" x14ac:dyDescent="0.3">
      <c r="A1342" s="6" t="s">
        <v>132</v>
      </c>
      <c r="B1342" s="6" t="s">
        <v>3617</v>
      </c>
      <c r="C1342" s="6" t="s">
        <v>66</v>
      </c>
      <c r="D1342" s="6" t="s">
        <v>3260</v>
      </c>
      <c r="E1342" s="6" t="s">
        <v>3621</v>
      </c>
      <c r="F1342" s="6" t="s">
        <v>281</v>
      </c>
      <c r="G1342" s="6" t="s">
        <v>1147</v>
      </c>
      <c r="H1342" s="55">
        <v>1</v>
      </c>
      <c r="I1342" s="6" t="s">
        <v>121</v>
      </c>
      <c r="J1342" s="6">
        <v>0</v>
      </c>
      <c r="K1342" s="6"/>
    </row>
    <row r="1343" spans="1:11" ht="15.6" x14ac:dyDescent="0.3">
      <c r="A1343" s="6" t="s">
        <v>132</v>
      </c>
      <c r="B1343" s="6" t="s">
        <v>3617</v>
      </c>
      <c r="C1343" s="6" t="s">
        <v>66</v>
      </c>
      <c r="D1343" s="6" t="s">
        <v>2856</v>
      </c>
      <c r="E1343" s="6" t="s">
        <v>3622</v>
      </c>
      <c r="F1343" s="6" t="s">
        <v>819</v>
      </c>
      <c r="G1343" s="6" t="s">
        <v>846</v>
      </c>
      <c r="H1343" s="55">
        <v>1</v>
      </c>
      <c r="I1343" s="6" t="s">
        <v>121</v>
      </c>
      <c r="J1343" s="6">
        <v>0</v>
      </c>
      <c r="K1343" s="6"/>
    </row>
    <row r="1344" spans="1:11" ht="15.6" x14ac:dyDescent="0.3">
      <c r="A1344" s="6" t="s">
        <v>132</v>
      </c>
      <c r="B1344" s="6" t="s">
        <v>3617</v>
      </c>
      <c r="C1344" s="6" t="s">
        <v>66</v>
      </c>
      <c r="D1344" s="6" t="s">
        <v>2974</v>
      </c>
      <c r="E1344" s="6" t="s">
        <v>3623</v>
      </c>
      <c r="F1344" s="6" t="s">
        <v>2265</v>
      </c>
      <c r="G1344" s="6" t="s">
        <v>1216</v>
      </c>
      <c r="H1344" s="55">
        <v>1</v>
      </c>
      <c r="I1344" s="6" t="s">
        <v>121</v>
      </c>
      <c r="J1344" s="6">
        <v>0</v>
      </c>
      <c r="K1344" s="6"/>
    </row>
    <row r="1345" spans="1:11" ht="15.6" x14ac:dyDescent="0.3">
      <c r="A1345" s="6" t="s">
        <v>132</v>
      </c>
      <c r="B1345" s="6" t="s">
        <v>3617</v>
      </c>
      <c r="C1345" s="6" t="s">
        <v>66</v>
      </c>
      <c r="D1345" s="6" t="s">
        <v>2852</v>
      </c>
      <c r="E1345" s="6" t="s">
        <v>3624</v>
      </c>
      <c r="F1345" s="6" t="s">
        <v>2268</v>
      </c>
      <c r="G1345" s="6" t="s">
        <v>684</v>
      </c>
      <c r="H1345" s="55">
        <v>1</v>
      </c>
      <c r="I1345" s="6" t="s">
        <v>121</v>
      </c>
      <c r="J1345" s="6">
        <v>0</v>
      </c>
      <c r="K1345" s="6"/>
    </row>
    <row r="1346" spans="1:11" ht="15.6" x14ac:dyDescent="0.3">
      <c r="A1346" s="6" t="s">
        <v>132</v>
      </c>
      <c r="B1346" s="6" t="s">
        <v>3617</v>
      </c>
      <c r="C1346" s="6" t="s">
        <v>66</v>
      </c>
      <c r="D1346" s="6" t="s">
        <v>2897</v>
      </c>
      <c r="E1346" s="6" t="s">
        <v>3625</v>
      </c>
      <c r="F1346" s="6" t="s">
        <v>2281</v>
      </c>
      <c r="G1346" s="6" t="s">
        <v>2282</v>
      </c>
      <c r="H1346" s="55">
        <v>1</v>
      </c>
      <c r="I1346" s="6" t="s">
        <v>121</v>
      </c>
      <c r="J1346" s="6">
        <v>0</v>
      </c>
      <c r="K1346" s="6"/>
    </row>
    <row r="1347" spans="1:11" ht="15.6" x14ac:dyDescent="0.3">
      <c r="A1347" s="6" t="s">
        <v>132</v>
      </c>
      <c r="B1347" s="6" t="s">
        <v>3617</v>
      </c>
      <c r="C1347" s="6" t="s">
        <v>66</v>
      </c>
      <c r="D1347" s="6" t="s">
        <v>2974</v>
      </c>
      <c r="E1347" s="6" t="s">
        <v>3626</v>
      </c>
      <c r="F1347" s="6" t="s">
        <v>2283</v>
      </c>
      <c r="G1347" s="6" t="s">
        <v>2100</v>
      </c>
      <c r="H1347" s="55">
        <v>1</v>
      </c>
      <c r="I1347" s="6" t="s">
        <v>121</v>
      </c>
      <c r="J1347" s="6">
        <v>0</v>
      </c>
      <c r="K1347" s="6"/>
    </row>
    <row r="1348" spans="1:11" ht="15.6" x14ac:dyDescent="0.3">
      <c r="A1348" s="6" t="s">
        <v>132</v>
      </c>
      <c r="B1348" s="6" t="s">
        <v>3617</v>
      </c>
      <c r="C1348" s="6" t="s">
        <v>66</v>
      </c>
      <c r="D1348" s="6" t="s">
        <v>2938</v>
      </c>
      <c r="E1348" s="6" t="s">
        <v>3627</v>
      </c>
      <c r="F1348" s="6" t="s">
        <v>2278</v>
      </c>
      <c r="G1348" s="6" t="s">
        <v>2194</v>
      </c>
      <c r="H1348" s="55">
        <v>1</v>
      </c>
      <c r="I1348" s="6" t="s">
        <v>121</v>
      </c>
      <c r="J1348" s="6">
        <v>0</v>
      </c>
      <c r="K1348" s="6"/>
    </row>
    <row r="1349" spans="1:11" ht="15.6" x14ac:dyDescent="0.3">
      <c r="A1349" s="6" t="s">
        <v>132</v>
      </c>
      <c r="B1349" s="6" t="s">
        <v>3617</v>
      </c>
      <c r="C1349" s="6" t="s">
        <v>66</v>
      </c>
      <c r="D1349" s="6" t="s">
        <v>3148</v>
      </c>
      <c r="E1349" s="6" t="s">
        <v>3628</v>
      </c>
      <c r="F1349" s="6" t="s">
        <v>2274</v>
      </c>
      <c r="G1349" s="6" t="s">
        <v>541</v>
      </c>
      <c r="H1349" s="55">
        <v>1</v>
      </c>
      <c r="I1349" s="6" t="s">
        <v>105</v>
      </c>
      <c r="J1349" s="6">
        <v>1</v>
      </c>
      <c r="K1349" s="6"/>
    </row>
    <row r="1350" spans="1:11" ht="15.6" x14ac:dyDescent="0.3">
      <c r="A1350" s="6" t="s">
        <v>132</v>
      </c>
      <c r="B1350" s="6" t="s">
        <v>3617</v>
      </c>
      <c r="C1350" s="6" t="s">
        <v>66</v>
      </c>
      <c r="D1350" s="6" t="s">
        <v>2974</v>
      </c>
      <c r="E1350" s="6" t="s">
        <v>2275</v>
      </c>
      <c r="F1350" s="6" t="s">
        <v>2276</v>
      </c>
      <c r="G1350" s="6" t="s">
        <v>2277</v>
      </c>
      <c r="H1350" s="55">
        <v>1</v>
      </c>
      <c r="I1350" s="6" t="s">
        <v>121</v>
      </c>
      <c r="J1350" s="6">
        <v>0</v>
      </c>
      <c r="K1350" s="6"/>
    </row>
    <row r="1351" spans="1:11" ht="15.6" x14ac:dyDescent="0.3">
      <c r="A1351" s="6" t="s">
        <v>132</v>
      </c>
      <c r="B1351" s="6" t="s">
        <v>3617</v>
      </c>
      <c r="C1351" s="6" t="s">
        <v>66</v>
      </c>
      <c r="D1351" s="6" t="s">
        <v>2852</v>
      </c>
      <c r="E1351" s="6" t="s">
        <v>2287</v>
      </c>
      <c r="F1351" s="6" t="s">
        <v>2288</v>
      </c>
      <c r="G1351" s="6" t="s">
        <v>2289</v>
      </c>
      <c r="H1351" s="55">
        <v>1</v>
      </c>
      <c r="I1351" s="6" t="s">
        <v>121</v>
      </c>
      <c r="J1351" s="6">
        <v>0</v>
      </c>
      <c r="K1351" s="6"/>
    </row>
    <row r="1352" spans="1:11" ht="15.6" x14ac:dyDescent="0.3">
      <c r="A1352" s="6" t="s">
        <v>132</v>
      </c>
      <c r="B1352" s="6" t="s">
        <v>3617</v>
      </c>
      <c r="C1352" s="6" t="s">
        <v>66</v>
      </c>
      <c r="D1352" s="6" t="s">
        <v>2852</v>
      </c>
      <c r="E1352" s="6" t="s">
        <v>2269</v>
      </c>
      <c r="F1352" s="6" t="s">
        <v>2270</v>
      </c>
      <c r="G1352" s="6" t="s">
        <v>2271</v>
      </c>
      <c r="H1352" s="55">
        <v>1</v>
      </c>
      <c r="I1352" s="6" t="s">
        <v>121</v>
      </c>
      <c r="J1352" s="6">
        <v>0</v>
      </c>
      <c r="K1352" s="6"/>
    </row>
    <row r="1353" spans="1:11" ht="15.6" x14ac:dyDescent="0.3">
      <c r="A1353" s="6" t="s">
        <v>132</v>
      </c>
      <c r="B1353" s="6" t="s">
        <v>3617</v>
      </c>
      <c r="C1353" s="6" t="s">
        <v>66</v>
      </c>
      <c r="D1353" s="6" t="s">
        <v>2852</v>
      </c>
      <c r="E1353" s="6" t="s">
        <v>2279</v>
      </c>
      <c r="F1353" s="6" t="s">
        <v>2280</v>
      </c>
      <c r="G1353" s="6" t="s">
        <v>857</v>
      </c>
      <c r="H1353" s="55">
        <v>1</v>
      </c>
      <c r="I1353" s="6" t="s">
        <v>121</v>
      </c>
      <c r="J1353" s="6">
        <v>0</v>
      </c>
      <c r="K1353" s="6"/>
    </row>
    <row r="1354" spans="1:11" ht="15.6" x14ac:dyDescent="0.3">
      <c r="A1354" s="6" t="s">
        <v>132</v>
      </c>
      <c r="B1354" s="6" t="s">
        <v>3617</v>
      </c>
      <c r="C1354" s="6" t="s">
        <v>66</v>
      </c>
      <c r="D1354" s="6" t="s">
        <v>2875</v>
      </c>
      <c r="E1354" s="6" t="s">
        <v>2261</v>
      </c>
      <c r="F1354" s="6" t="s">
        <v>2262</v>
      </c>
      <c r="G1354" s="6" t="s">
        <v>382</v>
      </c>
      <c r="H1354" s="55">
        <v>1</v>
      </c>
      <c r="I1354" s="6" t="s">
        <v>121</v>
      </c>
      <c r="J1354" s="6">
        <v>0</v>
      </c>
      <c r="K1354" s="6"/>
    </row>
    <row r="1355" spans="1:11" ht="15.6" x14ac:dyDescent="0.3">
      <c r="A1355" s="6" t="s">
        <v>132</v>
      </c>
      <c r="B1355" s="6" t="s">
        <v>3617</v>
      </c>
      <c r="C1355" s="6" t="s">
        <v>66</v>
      </c>
      <c r="D1355" s="6" t="s">
        <v>2876</v>
      </c>
      <c r="E1355" s="6" t="s">
        <v>2138</v>
      </c>
      <c r="F1355" s="6" t="s">
        <v>2139</v>
      </c>
      <c r="G1355" s="6" t="s">
        <v>184</v>
      </c>
      <c r="H1355" s="55">
        <v>1</v>
      </c>
      <c r="I1355" s="6" t="s">
        <v>121</v>
      </c>
      <c r="J1355" s="6">
        <v>0</v>
      </c>
      <c r="K1355" s="6"/>
    </row>
    <row r="1356" spans="1:11" ht="15.6" x14ac:dyDescent="0.3">
      <c r="A1356" s="6" t="s">
        <v>132</v>
      </c>
      <c r="B1356" s="6" t="s">
        <v>3617</v>
      </c>
      <c r="C1356" s="6" t="s">
        <v>66</v>
      </c>
      <c r="D1356" s="6" t="s">
        <v>2856</v>
      </c>
      <c r="E1356" s="6" t="s">
        <v>2290</v>
      </c>
      <c r="F1356" s="6" t="s">
        <v>2291</v>
      </c>
      <c r="G1356" s="6" t="s">
        <v>1485</v>
      </c>
      <c r="H1356" s="55">
        <v>1</v>
      </c>
      <c r="I1356" s="6" t="s">
        <v>121</v>
      </c>
      <c r="J1356" s="6">
        <v>0</v>
      </c>
      <c r="K1356" s="6"/>
    </row>
    <row r="1357" spans="1:11" ht="15.6" x14ac:dyDescent="0.3">
      <c r="A1357" s="6" t="s">
        <v>132</v>
      </c>
      <c r="B1357" s="6" t="s">
        <v>3617</v>
      </c>
      <c r="C1357" s="6" t="s">
        <v>66</v>
      </c>
      <c r="D1357" s="6" t="s">
        <v>2876</v>
      </c>
      <c r="E1357" s="6" t="s">
        <v>2284</v>
      </c>
      <c r="F1357" s="6" t="s">
        <v>133</v>
      </c>
      <c r="G1357" s="6" t="s">
        <v>2285</v>
      </c>
      <c r="H1357" s="55">
        <v>1</v>
      </c>
      <c r="I1357" s="6" t="s">
        <v>121</v>
      </c>
      <c r="J1357" s="6">
        <v>0</v>
      </c>
      <c r="K1357" s="6"/>
    </row>
    <row r="1358" spans="1:11" s="8" customFormat="1" ht="15.6" x14ac:dyDescent="0.3">
      <c r="A1358" s="8" t="s">
        <v>2562</v>
      </c>
      <c r="B1358" s="61"/>
      <c r="H1358" s="29">
        <f>SUM(H1337:H1357)</f>
        <v>21</v>
      </c>
      <c r="J1358" s="29">
        <f>SUM(J1337:J1357)</f>
        <v>1</v>
      </c>
      <c r="K1358" s="62">
        <f>(J1358/H1358)</f>
        <v>4.7619047619047616E-2</v>
      </c>
    </row>
    <row r="1359" spans="1:11" ht="15.6" x14ac:dyDescent="0.3">
      <c r="A1359" s="6"/>
      <c r="B1359" s="6"/>
      <c r="C1359" s="6"/>
      <c r="D1359" s="6"/>
      <c r="E1359" s="6"/>
      <c r="F1359" s="6"/>
      <c r="G1359" s="6"/>
      <c r="H1359" s="55"/>
      <c r="I1359" s="6"/>
      <c r="J1359" s="6"/>
      <c r="K1359" s="6"/>
    </row>
    <row r="1360" spans="1:11" ht="15.6" x14ac:dyDescent="0.3">
      <c r="A1360" s="6" t="s">
        <v>132</v>
      </c>
      <c r="B1360" s="6" t="s">
        <v>3617</v>
      </c>
      <c r="C1360" s="6" t="s">
        <v>67</v>
      </c>
      <c r="D1360" s="6" t="s">
        <v>2856</v>
      </c>
      <c r="E1360" s="6" t="s">
        <v>2295</v>
      </c>
      <c r="F1360" s="6" t="s">
        <v>2296</v>
      </c>
      <c r="G1360" s="6" t="s">
        <v>531</v>
      </c>
      <c r="H1360" s="55">
        <v>1</v>
      </c>
      <c r="I1360" s="6" t="s">
        <v>121</v>
      </c>
      <c r="J1360" s="6">
        <v>0</v>
      </c>
      <c r="K1360" s="6"/>
    </row>
    <row r="1361" spans="1:11" ht="15.6" x14ac:dyDescent="0.3">
      <c r="A1361" s="6" t="s">
        <v>132</v>
      </c>
      <c r="B1361" s="6" t="s">
        <v>3617</v>
      </c>
      <c r="C1361" s="6" t="s">
        <v>67</v>
      </c>
      <c r="D1361" s="6" t="s">
        <v>3501</v>
      </c>
      <c r="E1361" s="6" t="s">
        <v>3629</v>
      </c>
      <c r="F1361" s="6" t="s">
        <v>2292</v>
      </c>
      <c r="G1361" s="6" t="s">
        <v>2293</v>
      </c>
      <c r="H1361" s="55">
        <v>1</v>
      </c>
      <c r="I1361" s="6" t="s">
        <v>121</v>
      </c>
      <c r="J1361" s="6">
        <v>0</v>
      </c>
      <c r="K1361" s="6"/>
    </row>
    <row r="1362" spans="1:11" ht="15.6" x14ac:dyDescent="0.3">
      <c r="A1362" s="6" t="s">
        <v>132</v>
      </c>
      <c r="B1362" s="6" t="s">
        <v>3617</v>
      </c>
      <c r="C1362" s="6" t="s">
        <v>67</v>
      </c>
      <c r="D1362" s="6" t="s">
        <v>3630</v>
      </c>
      <c r="E1362" s="6" t="s">
        <v>3631</v>
      </c>
      <c r="F1362" s="6" t="s">
        <v>2299</v>
      </c>
      <c r="G1362" s="6" t="s">
        <v>2300</v>
      </c>
      <c r="H1362" s="55">
        <v>1</v>
      </c>
      <c r="I1362" s="6" t="s">
        <v>121</v>
      </c>
      <c r="J1362" s="6">
        <v>0</v>
      </c>
      <c r="K1362" s="6"/>
    </row>
    <row r="1363" spans="1:11" ht="15.6" x14ac:dyDescent="0.3">
      <c r="A1363" s="6" t="s">
        <v>132</v>
      </c>
      <c r="B1363" s="6" t="s">
        <v>3617</v>
      </c>
      <c r="C1363" s="6" t="s">
        <v>67</v>
      </c>
      <c r="D1363" s="6" t="s">
        <v>3063</v>
      </c>
      <c r="E1363" s="6" t="s">
        <v>3632</v>
      </c>
      <c r="F1363" s="6" t="s">
        <v>2304</v>
      </c>
      <c r="G1363" s="6" t="s">
        <v>2305</v>
      </c>
      <c r="H1363" s="55">
        <v>1</v>
      </c>
      <c r="I1363" s="6" t="s">
        <v>121</v>
      </c>
      <c r="J1363" s="6">
        <v>0</v>
      </c>
      <c r="K1363" s="6"/>
    </row>
    <row r="1364" spans="1:11" ht="15.6" x14ac:dyDescent="0.3">
      <c r="A1364" s="6" t="s">
        <v>132</v>
      </c>
      <c r="B1364" s="6" t="s">
        <v>3617</v>
      </c>
      <c r="C1364" s="6" t="s">
        <v>67</v>
      </c>
      <c r="D1364" s="6" t="s">
        <v>2897</v>
      </c>
      <c r="E1364" s="6" t="s">
        <v>3633</v>
      </c>
      <c r="F1364" s="6" t="s">
        <v>331</v>
      </c>
      <c r="G1364" s="6" t="s">
        <v>2294</v>
      </c>
      <c r="H1364" s="55">
        <v>1</v>
      </c>
      <c r="I1364" s="6" t="s">
        <v>121</v>
      </c>
      <c r="J1364" s="6">
        <v>0</v>
      </c>
      <c r="K1364" s="6"/>
    </row>
    <row r="1365" spans="1:11" ht="15.6" x14ac:dyDescent="0.3">
      <c r="A1365" s="6" t="s">
        <v>132</v>
      </c>
      <c r="B1365" s="6" t="s">
        <v>3617</v>
      </c>
      <c r="C1365" s="6" t="s">
        <v>67</v>
      </c>
      <c r="D1365" s="6" t="s">
        <v>3093</v>
      </c>
      <c r="E1365" s="6" t="s">
        <v>3634</v>
      </c>
      <c r="F1365" s="6" t="s">
        <v>2298</v>
      </c>
      <c r="G1365" s="6" t="s">
        <v>989</v>
      </c>
      <c r="H1365" s="55">
        <v>1</v>
      </c>
      <c r="I1365" s="6" t="s">
        <v>121</v>
      </c>
      <c r="J1365" s="6">
        <v>0</v>
      </c>
      <c r="K1365" s="6"/>
    </row>
    <row r="1366" spans="1:11" ht="15.6" x14ac:dyDescent="0.3">
      <c r="A1366" s="6" t="s">
        <v>132</v>
      </c>
      <c r="B1366" s="6" t="s">
        <v>3617</v>
      </c>
      <c r="C1366" s="6" t="s">
        <v>67</v>
      </c>
      <c r="D1366" s="6" t="s">
        <v>3342</v>
      </c>
      <c r="E1366" s="6" t="s">
        <v>3635</v>
      </c>
      <c r="F1366" s="6" t="s">
        <v>2049</v>
      </c>
      <c r="G1366" s="6" t="s">
        <v>2297</v>
      </c>
      <c r="H1366" s="55">
        <v>1</v>
      </c>
      <c r="I1366" s="6" t="s">
        <v>121</v>
      </c>
      <c r="J1366" s="6">
        <v>0</v>
      </c>
      <c r="K1366" s="6"/>
    </row>
    <row r="1367" spans="1:11" ht="15.6" x14ac:dyDescent="0.3">
      <c r="A1367" s="6" t="s">
        <v>132</v>
      </c>
      <c r="B1367" s="6" t="s">
        <v>3617</v>
      </c>
      <c r="C1367" s="6" t="s">
        <v>67</v>
      </c>
      <c r="D1367" s="6" t="s">
        <v>2917</v>
      </c>
      <c r="E1367" s="6" t="s">
        <v>2301</v>
      </c>
      <c r="F1367" s="6" t="s">
        <v>2302</v>
      </c>
      <c r="G1367" s="6" t="s">
        <v>2303</v>
      </c>
      <c r="H1367" s="55">
        <v>1</v>
      </c>
      <c r="I1367" s="6" t="s">
        <v>121</v>
      </c>
      <c r="J1367" s="6">
        <v>0</v>
      </c>
      <c r="K1367" s="6"/>
    </row>
    <row r="1368" spans="1:11" s="8" customFormat="1" ht="15.6" x14ac:dyDescent="0.3">
      <c r="A1368" s="8" t="s">
        <v>2562</v>
      </c>
      <c r="B1368" s="61"/>
      <c r="H1368" s="29">
        <f>SUM(H1360:H1367)</f>
        <v>8</v>
      </c>
      <c r="J1368" s="29">
        <f>SUM(J1360:J1367)</f>
        <v>0</v>
      </c>
      <c r="K1368" s="62">
        <f>(J1368/H1368)</f>
        <v>0</v>
      </c>
    </row>
    <row r="1369" spans="1:11" ht="15.6" x14ac:dyDescent="0.3">
      <c r="A1369" s="6"/>
      <c r="B1369" s="6"/>
      <c r="C1369" s="6"/>
      <c r="D1369" s="6"/>
      <c r="E1369" s="6"/>
      <c r="F1369" s="6"/>
      <c r="G1369" s="6"/>
      <c r="H1369" s="55"/>
      <c r="I1369" s="6"/>
      <c r="J1369" s="6"/>
      <c r="K1369" s="6"/>
    </row>
    <row r="1370" spans="1:11" ht="15.6" x14ac:dyDescent="0.3">
      <c r="A1370" s="6" t="s">
        <v>132</v>
      </c>
      <c r="B1370" s="6" t="s">
        <v>3617</v>
      </c>
      <c r="C1370" s="6" t="s">
        <v>70</v>
      </c>
      <c r="D1370" s="6" t="s">
        <v>2836</v>
      </c>
      <c r="E1370" s="6" t="s">
        <v>2374</v>
      </c>
      <c r="F1370" s="6" t="s">
        <v>426</v>
      </c>
      <c r="G1370" s="6" t="s">
        <v>2375</v>
      </c>
      <c r="H1370" s="55">
        <v>1</v>
      </c>
      <c r="I1370" s="6" t="s">
        <v>121</v>
      </c>
      <c r="J1370" s="6">
        <v>0</v>
      </c>
      <c r="K1370" s="6"/>
    </row>
    <row r="1371" spans="1:11" ht="15.6" x14ac:dyDescent="0.3">
      <c r="A1371" s="6" t="s">
        <v>132</v>
      </c>
      <c r="B1371" s="6" t="s">
        <v>3617</v>
      </c>
      <c r="C1371" s="6" t="s">
        <v>70</v>
      </c>
      <c r="D1371" s="6" t="s">
        <v>2836</v>
      </c>
      <c r="E1371" s="6" t="s">
        <v>2376</v>
      </c>
      <c r="F1371" s="6" t="s">
        <v>2377</v>
      </c>
      <c r="G1371" s="6" t="s">
        <v>991</v>
      </c>
      <c r="H1371" s="55">
        <v>1</v>
      </c>
      <c r="I1371" s="6" t="s">
        <v>121</v>
      </c>
      <c r="J1371" s="6">
        <v>0</v>
      </c>
      <c r="K1371" s="6"/>
    </row>
    <row r="1372" spans="1:11" ht="15.6" x14ac:dyDescent="0.3">
      <c r="A1372" s="6" t="s">
        <v>132</v>
      </c>
      <c r="B1372" s="6" t="s">
        <v>3617</v>
      </c>
      <c r="C1372" s="6" t="s">
        <v>70</v>
      </c>
      <c r="D1372" s="6" t="s">
        <v>2836</v>
      </c>
      <c r="E1372" s="6" t="s">
        <v>2378</v>
      </c>
      <c r="F1372" s="6" t="s">
        <v>2379</v>
      </c>
      <c r="G1372" s="6" t="s">
        <v>878</v>
      </c>
      <c r="H1372" s="55">
        <v>1</v>
      </c>
      <c r="I1372" s="6" t="s">
        <v>121</v>
      </c>
      <c r="J1372" s="6">
        <v>0</v>
      </c>
      <c r="K1372" s="6"/>
    </row>
    <row r="1373" spans="1:11" ht="15.6" x14ac:dyDescent="0.3">
      <c r="A1373" s="6" t="s">
        <v>132</v>
      </c>
      <c r="B1373" s="6" t="s">
        <v>3617</v>
      </c>
      <c r="C1373" s="6" t="s">
        <v>70</v>
      </c>
      <c r="D1373" s="6" t="s">
        <v>2836</v>
      </c>
      <c r="E1373" s="6" t="s">
        <v>2380</v>
      </c>
      <c r="F1373" s="6" t="s">
        <v>2381</v>
      </c>
      <c r="G1373" s="6" t="s">
        <v>2382</v>
      </c>
      <c r="H1373" s="55">
        <v>1</v>
      </c>
      <c r="I1373" s="6" t="s">
        <v>121</v>
      </c>
      <c r="J1373" s="6">
        <v>0</v>
      </c>
      <c r="K1373" s="6"/>
    </row>
    <row r="1374" spans="1:11" ht="15.6" x14ac:dyDescent="0.3">
      <c r="A1374" s="6" t="s">
        <v>132</v>
      </c>
      <c r="B1374" s="6" t="s">
        <v>3617</v>
      </c>
      <c r="C1374" s="6" t="s">
        <v>70</v>
      </c>
      <c r="D1374" s="6" t="s">
        <v>2836</v>
      </c>
      <c r="E1374" s="6" t="s">
        <v>2383</v>
      </c>
      <c r="F1374" s="6" t="s">
        <v>2384</v>
      </c>
      <c r="G1374" s="6" t="s">
        <v>654</v>
      </c>
      <c r="H1374" s="55">
        <v>1</v>
      </c>
      <c r="I1374" s="6" t="s">
        <v>121</v>
      </c>
      <c r="J1374" s="6">
        <v>0</v>
      </c>
      <c r="K1374" s="6"/>
    </row>
    <row r="1375" spans="1:11" ht="15.6" x14ac:dyDescent="0.3">
      <c r="A1375" s="6" t="s">
        <v>132</v>
      </c>
      <c r="B1375" s="6" t="s">
        <v>3617</v>
      </c>
      <c r="C1375" s="6" t="s">
        <v>70</v>
      </c>
      <c r="D1375" s="6" t="s">
        <v>2836</v>
      </c>
      <c r="E1375" s="6" t="s">
        <v>2385</v>
      </c>
      <c r="F1375" s="6" t="s">
        <v>1404</v>
      </c>
      <c r="G1375" s="6" t="s">
        <v>2386</v>
      </c>
      <c r="H1375" s="55">
        <v>1</v>
      </c>
      <c r="I1375" s="6" t="s">
        <v>121</v>
      </c>
      <c r="J1375" s="6">
        <v>0</v>
      </c>
      <c r="K1375" s="6"/>
    </row>
    <row r="1376" spans="1:11" ht="15.6" x14ac:dyDescent="0.3">
      <c r="A1376" s="6" t="s">
        <v>132</v>
      </c>
      <c r="B1376" s="6" t="s">
        <v>3617</v>
      </c>
      <c r="C1376" s="6" t="s">
        <v>70</v>
      </c>
      <c r="D1376" s="6" t="s">
        <v>2836</v>
      </c>
      <c r="E1376" s="6" t="s">
        <v>2387</v>
      </c>
      <c r="F1376" s="6" t="s">
        <v>2388</v>
      </c>
      <c r="G1376" s="6" t="s">
        <v>2389</v>
      </c>
      <c r="H1376" s="55">
        <v>1</v>
      </c>
      <c r="I1376" s="6" t="s">
        <v>121</v>
      </c>
      <c r="J1376" s="6">
        <v>0</v>
      </c>
      <c r="K1376" s="6"/>
    </row>
    <row r="1377" spans="1:11" ht="15.6" x14ac:dyDescent="0.3">
      <c r="A1377" s="6" t="s">
        <v>132</v>
      </c>
      <c r="B1377" s="6" t="s">
        <v>3617</v>
      </c>
      <c r="C1377" s="6" t="s">
        <v>70</v>
      </c>
      <c r="D1377" s="6" t="s">
        <v>2836</v>
      </c>
      <c r="E1377" s="6" t="s">
        <v>2329</v>
      </c>
      <c r="F1377" s="6" t="s">
        <v>2330</v>
      </c>
      <c r="G1377" s="6" t="s">
        <v>1216</v>
      </c>
      <c r="H1377" s="55">
        <v>1</v>
      </c>
      <c r="I1377" s="6" t="s">
        <v>121</v>
      </c>
      <c r="J1377" s="6">
        <v>0</v>
      </c>
      <c r="K1377" s="6"/>
    </row>
    <row r="1378" spans="1:11" ht="15.6" x14ac:dyDescent="0.3">
      <c r="A1378" s="6" t="s">
        <v>132</v>
      </c>
      <c r="B1378" s="6" t="s">
        <v>3617</v>
      </c>
      <c r="C1378" s="6" t="s">
        <v>70</v>
      </c>
      <c r="D1378" s="6" t="s">
        <v>2942</v>
      </c>
      <c r="E1378" s="6" t="s">
        <v>2371</v>
      </c>
      <c r="F1378" s="6" t="s">
        <v>2372</v>
      </c>
      <c r="G1378" s="6" t="s">
        <v>2373</v>
      </c>
      <c r="H1378" s="55">
        <v>1</v>
      </c>
      <c r="I1378" s="6" t="s">
        <v>121</v>
      </c>
      <c r="J1378" s="6">
        <v>0</v>
      </c>
      <c r="K1378" s="6"/>
    </row>
    <row r="1379" spans="1:11" ht="15.6" x14ac:dyDescent="0.3">
      <c r="A1379" s="6" t="s">
        <v>132</v>
      </c>
      <c r="B1379" s="6" t="s">
        <v>3617</v>
      </c>
      <c r="C1379" s="6" t="s">
        <v>70</v>
      </c>
      <c r="D1379" s="6" t="s">
        <v>2893</v>
      </c>
      <c r="E1379" s="6" t="s">
        <v>3640</v>
      </c>
      <c r="F1379" s="6" t="s">
        <v>1061</v>
      </c>
      <c r="G1379" s="6" t="s">
        <v>420</v>
      </c>
      <c r="H1379" s="55">
        <v>1</v>
      </c>
      <c r="I1379" s="6" t="s">
        <v>121</v>
      </c>
      <c r="J1379" s="6">
        <v>0</v>
      </c>
      <c r="K1379" s="6"/>
    </row>
    <row r="1380" spans="1:11" ht="15.6" x14ac:dyDescent="0.3">
      <c r="A1380" s="6" t="s">
        <v>132</v>
      </c>
      <c r="B1380" s="6" t="s">
        <v>3617</v>
      </c>
      <c r="C1380" s="6" t="s">
        <v>70</v>
      </c>
      <c r="D1380" s="6" t="s">
        <v>2856</v>
      </c>
      <c r="E1380" s="6" t="s">
        <v>2323</v>
      </c>
      <c r="F1380" s="6" t="s">
        <v>2324</v>
      </c>
      <c r="G1380" s="6" t="s">
        <v>2325</v>
      </c>
      <c r="H1380" s="55">
        <v>1</v>
      </c>
      <c r="I1380" s="6" t="s">
        <v>121</v>
      </c>
      <c r="J1380" s="6">
        <v>0</v>
      </c>
      <c r="K1380" s="6"/>
    </row>
    <row r="1381" spans="1:11" ht="15.6" x14ac:dyDescent="0.3">
      <c r="A1381" s="6" t="s">
        <v>132</v>
      </c>
      <c r="B1381" s="6" t="s">
        <v>3617</v>
      </c>
      <c r="C1381" s="6" t="s">
        <v>70</v>
      </c>
      <c r="D1381" s="6" t="s">
        <v>3032</v>
      </c>
      <c r="E1381" s="6" t="s">
        <v>3641</v>
      </c>
      <c r="F1381" s="6" t="s">
        <v>2355</v>
      </c>
      <c r="G1381" s="6" t="s">
        <v>2191</v>
      </c>
      <c r="H1381" s="55">
        <v>1</v>
      </c>
      <c r="I1381" s="6" t="s">
        <v>121</v>
      </c>
      <c r="J1381" s="6">
        <v>0</v>
      </c>
      <c r="K1381" s="6"/>
    </row>
    <row r="1382" spans="1:11" ht="15.6" x14ac:dyDescent="0.3">
      <c r="A1382" s="6" t="s">
        <v>132</v>
      </c>
      <c r="B1382" s="6" t="s">
        <v>3617</v>
      </c>
      <c r="C1382" s="6" t="s">
        <v>70</v>
      </c>
      <c r="D1382" s="6" t="s">
        <v>2907</v>
      </c>
      <c r="E1382" s="6" t="s">
        <v>3642</v>
      </c>
      <c r="F1382" s="6" t="s">
        <v>566</v>
      </c>
      <c r="G1382" s="6" t="s">
        <v>2370</v>
      </c>
      <c r="H1382" s="55">
        <v>1</v>
      </c>
      <c r="I1382" s="6" t="s">
        <v>121</v>
      </c>
      <c r="J1382" s="6">
        <v>0</v>
      </c>
      <c r="K1382" s="6"/>
    </row>
    <row r="1383" spans="1:11" ht="15.6" x14ac:dyDescent="0.3">
      <c r="A1383" s="6" t="s">
        <v>132</v>
      </c>
      <c r="B1383" s="6" t="s">
        <v>3617</v>
      </c>
      <c r="C1383" s="6" t="s">
        <v>70</v>
      </c>
      <c r="D1383" s="6" t="s">
        <v>2942</v>
      </c>
      <c r="E1383" s="6" t="s">
        <v>3643</v>
      </c>
      <c r="F1383" s="6" t="s">
        <v>2345</v>
      </c>
      <c r="G1383" s="6" t="s">
        <v>2346</v>
      </c>
      <c r="H1383" s="55">
        <v>1</v>
      </c>
      <c r="I1383" s="6" t="s">
        <v>121</v>
      </c>
      <c r="J1383" s="6">
        <v>0</v>
      </c>
      <c r="K1383" s="6"/>
    </row>
    <row r="1384" spans="1:11" ht="15.6" x14ac:dyDescent="0.3">
      <c r="A1384" s="6" t="s">
        <v>132</v>
      </c>
      <c r="B1384" s="6" t="s">
        <v>3617</v>
      </c>
      <c r="C1384" s="6" t="s">
        <v>70</v>
      </c>
      <c r="D1384" s="6" t="s">
        <v>3032</v>
      </c>
      <c r="E1384" s="6" t="s">
        <v>3644</v>
      </c>
      <c r="F1384" s="6" t="s">
        <v>1054</v>
      </c>
      <c r="G1384" s="6" t="s">
        <v>393</v>
      </c>
      <c r="H1384" s="55">
        <v>1</v>
      </c>
      <c r="I1384" s="6" t="s">
        <v>121</v>
      </c>
      <c r="J1384" s="6">
        <v>0</v>
      </c>
      <c r="K1384" s="6"/>
    </row>
    <row r="1385" spans="1:11" ht="15.6" x14ac:dyDescent="0.3">
      <c r="A1385" s="6" t="s">
        <v>132</v>
      </c>
      <c r="B1385" s="6" t="s">
        <v>3617</v>
      </c>
      <c r="C1385" s="6" t="s">
        <v>70</v>
      </c>
      <c r="D1385" s="6" t="s">
        <v>2856</v>
      </c>
      <c r="E1385" s="6" t="s">
        <v>3502</v>
      </c>
      <c r="F1385" s="6" t="s">
        <v>1833</v>
      </c>
      <c r="G1385" s="6" t="s">
        <v>1834</v>
      </c>
      <c r="H1385" s="55">
        <v>1</v>
      </c>
      <c r="I1385" s="6" t="s">
        <v>121</v>
      </c>
      <c r="J1385" s="6">
        <v>0</v>
      </c>
      <c r="K1385" s="6"/>
    </row>
    <row r="1386" spans="1:11" ht="15.6" x14ac:dyDescent="0.3">
      <c r="A1386" s="6" t="s">
        <v>132</v>
      </c>
      <c r="B1386" s="6" t="s">
        <v>3617</v>
      </c>
      <c r="C1386" s="6" t="s">
        <v>70</v>
      </c>
      <c r="D1386" s="6" t="s">
        <v>2836</v>
      </c>
      <c r="E1386" s="6" t="s">
        <v>3645</v>
      </c>
      <c r="F1386" s="6" t="s">
        <v>2336</v>
      </c>
      <c r="G1386" s="6" t="s">
        <v>461</v>
      </c>
      <c r="H1386" s="55">
        <v>1</v>
      </c>
      <c r="I1386" s="6" t="s">
        <v>121</v>
      </c>
      <c r="J1386" s="6">
        <v>0</v>
      </c>
      <c r="K1386" s="6"/>
    </row>
    <row r="1387" spans="1:11" ht="15.6" x14ac:dyDescent="0.3">
      <c r="A1387" s="6" t="s">
        <v>132</v>
      </c>
      <c r="B1387" s="6" t="s">
        <v>3617</v>
      </c>
      <c r="C1387" s="6" t="s">
        <v>70</v>
      </c>
      <c r="D1387" s="6" t="s">
        <v>3032</v>
      </c>
      <c r="E1387" s="6" t="s">
        <v>3646</v>
      </c>
      <c r="F1387" s="6" t="s">
        <v>2343</v>
      </c>
      <c r="G1387" s="6" t="s">
        <v>2344</v>
      </c>
      <c r="H1387" s="55">
        <v>1</v>
      </c>
      <c r="I1387" s="6" t="s">
        <v>121</v>
      </c>
      <c r="J1387" s="6">
        <v>0</v>
      </c>
      <c r="K1387" s="6"/>
    </row>
    <row r="1388" spans="1:11" ht="15.6" x14ac:dyDescent="0.3">
      <c r="A1388" s="6" t="s">
        <v>132</v>
      </c>
      <c r="B1388" s="6" t="s">
        <v>3617</v>
      </c>
      <c r="C1388" s="6" t="s">
        <v>70</v>
      </c>
      <c r="D1388" s="6" t="s">
        <v>3032</v>
      </c>
      <c r="E1388" s="6" t="s">
        <v>3647</v>
      </c>
      <c r="F1388" s="6" t="s">
        <v>2368</v>
      </c>
      <c r="G1388" s="6" t="s">
        <v>2369</v>
      </c>
      <c r="H1388" s="55">
        <v>1</v>
      </c>
      <c r="I1388" s="6" t="s">
        <v>121</v>
      </c>
      <c r="J1388" s="6">
        <v>0</v>
      </c>
      <c r="K1388" s="6"/>
    </row>
    <row r="1389" spans="1:11" ht="15.6" x14ac:dyDescent="0.3">
      <c r="A1389" s="6" t="s">
        <v>132</v>
      </c>
      <c r="B1389" s="6" t="s">
        <v>3617</v>
      </c>
      <c r="C1389" s="6" t="s">
        <v>70</v>
      </c>
      <c r="D1389" s="6" t="s">
        <v>3032</v>
      </c>
      <c r="E1389" s="6" t="s">
        <v>3648</v>
      </c>
      <c r="F1389" s="6" t="s">
        <v>2392</v>
      </c>
      <c r="G1389" s="6" t="s">
        <v>2393</v>
      </c>
      <c r="H1389" s="55">
        <v>1</v>
      </c>
      <c r="I1389" s="6" t="s">
        <v>121</v>
      </c>
      <c r="J1389" s="6">
        <v>0</v>
      </c>
      <c r="K1389" s="6"/>
    </row>
    <row r="1390" spans="1:11" ht="15.6" x14ac:dyDescent="0.3">
      <c r="A1390" s="6" t="s">
        <v>132</v>
      </c>
      <c r="B1390" s="6" t="s">
        <v>3617</v>
      </c>
      <c r="C1390" s="6" t="s">
        <v>70</v>
      </c>
      <c r="D1390" s="6" t="s">
        <v>2836</v>
      </c>
      <c r="E1390" s="6" t="s">
        <v>3636</v>
      </c>
      <c r="F1390" s="6" t="s">
        <v>947</v>
      </c>
      <c r="G1390" s="6" t="s">
        <v>2337</v>
      </c>
      <c r="H1390" s="55">
        <v>1</v>
      </c>
      <c r="I1390" s="6" t="s">
        <v>121</v>
      </c>
      <c r="J1390" s="6">
        <v>0</v>
      </c>
      <c r="K1390" s="6"/>
    </row>
    <row r="1391" spans="1:11" ht="15.6" x14ac:dyDescent="0.3">
      <c r="A1391" s="6" t="s">
        <v>132</v>
      </c>
      <c r="B1391" s="6" t="s">
        <v>3617</v>
      </c>
      <c r="C1391" s="6" t="s">
        <v>70</v>
      </c>
      <c r="D1391" s="6" t="s">
        <v>2907</v>
      </c>
      <c r="E1391" s="6" t="s">
        <v>3637</v>
      </c>
      <c r="F1391" s="6" t="s">
        <v>2341</v>
      </c>
      <c r="G1391" s="6" t="s">
        <v>2342</v>
      </c>
      <c r="H1391" s="55">
        <v>1</v>
      </c>
      <c r="I1391" s="6" t="s">
        <v>121</v>
      </c>
      <c r="J1391" s="6">
        <v>0</v>
      </c>
      <c r="K1391" s="6"/>
    </row>
    <row r="1392" spans="1:11" ht="15.6" x14ac:dyDescent="0.3">
      <c r="A1392" s="6" t="s">
        <v>132</v>
      </c>
      <c r="B1392" s="6" t="s">
        <v>3617</v>
      </c>
      <c r="C1392" s="6" t="s">
        <v>70</v>
      </c>
      <c r="D1392" s="6" t="s">
        <v>2907</v>
      </c>
      <c r="E1392" s="6" t="s">
        <v>3638</v>
      </c>
      <c r="F1392" s="6" t="s">
        <v>183</v>
      </c>
      <c r="G1392" s="6" t="s">
        <v>894</v>
      </c>
      <c r="H1392" s="55">
        <v>1</v>
      </c>
      <c r="I1392" s="6" t="s">
        <v>121</v>
      </c>
      <c r="J1392" s="6">
        <v>0</v>
      </c>
      <c r="K1392" s="6"/>
    </row>
    <row r="1393" spans="1:11" ht="15.6" x14ac:dyDescent="0.3">
      <c r="A1393" s="6" t="s">
        <v>132</v>
      </c>
      <c r="B1393" s="6" t="s">
        <v>3617</v>
      </c>
      <c r="C1393" s="6" t="s">
        <v>70</v>
      </c>
      <c r="D1393" s="6" t="s">
        <v>2854</v>
      </c>
      <c r="E1393" s="6" t="s">
        <v>3639</v>
      </c>
      <c r="F1393" s="6" t="s">
        <v>2358</v>
      </c>
      <c r="G1393" s="6" t="s">
        <v>2359</v>
      </c>
      <c r="H1393" s="55">
        <v>1</v>
      </c>
      <c r="I1393" s="6" t="s">
        <v>121</v>
      </c>
      <c r="J1393" s="6">
        <v>0</v>
      </c>
      <c r="K1393" s="6"/>
    </row>
    <row r="1394" spans="1:11" ht="15.6" x14ac:dyDescent="0.3">
      <c r="A1394" s="6" t="s">
        <v>132</v>
      </c>
      <c r="B1394" s="6" t="s">
        <v>3617</v>
      </c>
      <c r="C1394" s="6" t="s">
        <v>70</v>
      </c>
      <c r="D1394" s="6" t="s">
        <v>2917</v>
      </c>
      <c r="E1394" s="6" t="s">
        <v>2366</v>
      </c>
      <c r="F1394" s="6" t="s">
        <v>2367</v>
      </c>
      <c r="G1394" s="6" t="s">
        <v>760</v>
      </c>
      <c r="H1394" s="55">
        <v>1</v>
      </c>
      <c r="I1394" s="6" t="s">
        <v>121</v>
      </c>
      <c r="J1394" s="6">
        <v>0</v>
      </c>
      <c r="K1394" s="6"/>
    </row>
    <row r="1395" spans="1:11" ht="15.6" x14ac:dyDescent="0.3">
      <c r="A1395" s="6" t="s">
        <v>132</v>
      </c>
      <c r="B1395" s="6" t="s">
        <v>3617</v>
      </c>
      <c r="C1395" s="6" t="s">
        <v>70</v>
      </c>
      <c r="D1395" s="6" t="s">
        <v>2974</v>
      </c>
      <c r="E1395" s="6" t="s">
        <v>2390</v>
      </c>
      <c r="F1395" s="6" t="s">
        <v>2391</v>
      </c>
      <c r="G1395" s="6" t="s">
        <v>1230</v>
      </c>
      <c r="H1395" s="55">
        <v>1</v>
      </c>
      <c r="I1395" s="6" t="s">
        <v>121</v>
      </c>
      <c r="J1395" s="6">
        <v>0</v>
      </c>
      <c r="K1395" s="6"/>
    </row>
    <row r="1396" spans="1:11" ht="15.6" x14ac:dyDescent="0.3">
      <c r="A1396" s="6" t="s">
        <v>132</v>
      </c>
      <c r="B1396" s="6" t="s">
        <v>3617</v>
      </c>
      <c r="C1396" s="6" t="s">
        <v>70</v>
      </c>
      <c r="D1396" s="6" t="s">
        <v>2974</v>
      </c>
      <c r="E1396" s="6" t="s">
        <v>2363</v>
      </c>
      <c r="F1396" s="6" t="s">
        <v>2364</v>
      </c>
      <c r="G1396" s="6" t="s">
        <v>2365</v>
      </c>
      <c r="H1396" s="55">
        <v>1</v>
      </c>
      <c r="I1396" s="6" t="s">
        <v>121</v>
      </c>
      <c r="J1396" s="6">
        <v>0</v>
      </c>
      <c r="K1396" s="6"/>
    </row>
    <row r="1397" spans="1:11" ht="15.6" x14ac:dyDescent="0.3">
      <c r="A1397" s="6" t="s">
        <v>132</v>
      </c>
      <c r="B1397" s="6" t="s">
        <v>3617</v>
      </c>
      <c r="C1397" s="6" t="s">
        <v>70</v>
      </c>
      <c r="D1397" s="6" t="s">
        <v>2851</v>
      </c>
      <c r="E1397" s="6" t="s">
        <v>2356</v>
      </c>
      <c r="F1397" s="6" t="s">
        <v>2357</v>
      </c>
      <c r="G1397" s="6" t="s">
        <v>1235</v>
      </c>
      <c r="H1397" s="55">
        <v>1</v>
      </c>
      <c r="I1397" s="6" t="s">
        <v>121</v>
      </c>
      <c r="J1397" s="6">
        <v>0</v>
      </c>
      <c r="K1397" s="6"/>
    </row>
    <row r="1398" spans="1:11" ht="15.6" x14ac:dyDescent="0.3">
      <c r="A1398" s="6" t="s">
        <v>132</v>
      </c>
      <c r="B1398" s="6" t="s">
        <v>3617</v>
      </c>
      <c r="C1398" s="6" t="s">
        <v>70</v>
      </c>
      <c r="D1398" s="6" t="s">
        <v>2974</v>
      </c>
      <c r="E1398" s="6" t="s">
        <v>2360</v>
      </c>
      <c r="F1398" s="6" t="s">
        <v>2361</v>
      </c>
      <c r="G1398" s="6" t="s">
        <v>2362</v>
      </c>
      <c r="H1398" s="55">
        <v>1</v>
      </c>
      <c r="I1398" s="6" t="s">
        <v>121</v>
      </c>
      <c r="J1398" s="6">
        <v>0</v>
      </c>
      <c r="K1398" s="6"/>
    </row>
    <row r="1399" spans="1:11" ht="15.6" x14ac:dyDescent="0.3">
      <c r="A1399" s="6" t="s">
        <v>132</v>
      </c>
      <c r="B1399" s="6" t="s">
        <v>3617</v>
      </c>
      <c r="C1399" s="6" t="s">
        <v>70</v>
      </c>
      <c r="D1399" s="6" t="s">
        <v>2875</v>
      </c>
      <c r="E1399" s="6" t="s">
        <v>2331</v>
      </c>
      <c r="F1399" s="6" t="s">
        <v>2099</v>
      </c>
      <c r="G1399" s="6" t="s">
        <v>2332</v>
      </c>
      <c r="H1399" s="55">
        <v>1</v>
      </c>
      <c r="I1399" s="6" t="s">
        <v>121</v>
      </c>
      <c r="J1399" s="6">
        <v>0</v>
      </c>
      <c r="K1399" s="6"/>
    </row>
    <row r="1400" spans="1:11" ht="15.6" x14ac:dyDescent="0.3">
      <c r="A1400" s="6" t="s">
        <v>132</v>
      </c>
      <c r="B1400" s="6" t="s">
        <v>3617</v>
      </c>
      <c r="C1400" s="6" t="s">
        <v>70</v>
      </c>
      <c r="D1400" s="6" t="s">
        <v>2861</v>
      </c>
      <c r="E1400" s="6" t="s">
        <v>2352</v>
      </c>
      <c r="F1400" s="6" t="s">
        <v>2353</v>
      </c>
      <c r="G1400" s="6" t="s">
        <v>2354</v>
      </c>
      <c r="H1400" s="55">
        <v>1</v>
      </c>
      <c r="I1400" s="6" t="s">
        <v>121</v>
      </c>
      <c r="J1400" s="6">
        <v>0</v>
      </c>
      <c r="K1400" s="6"/>
    </row>
    <row r="1401" spans="1:11" ht="15.6" x14ac:dyDescent="0.3">
      <c r="A1401" s="6" t="s">
        <v>132</v>
      </c>
      <c r="B1401" s="6" t="s">
        <v>3617</v>
      </c>
      <c r="C1401" s="6" t="s">
        <v>70</v>
      </c>
      <c r="D1401" s="6" t="s">
        <v>2852</v>
      </c>
      <c r="E1401" s="6" t="s">
        <v>2347</v>
      </c>
      <c r="F1401" s="6" t="s">
        <v>2348</v>
      </c>
      <c r="G1401" s="6" t="s">
        <v>2349</v>
      </c>
      <c r="H1401" s="55">
        <v>1</v>
      </c>
      <c r="I1401" s="6" t="s">
        <v>121</v>
      </c>
      <c r="J1401" s="6">
        <v>0</v>
      </c>
      <c r="K1401" s="6"/>
    </row>
    <row r="1402" spans="1:11" ht="15.6" x14ac:dyDescent="0.3">
      <c r="A1402" s="6" t="s">
        <v>132</v>
      </c>
      <c r="B1402" s="6" t="s">
        <v>3617</v>
      </c>
      <c r="C1402" s="6" t="s">
        <v>70</v>
      </c>
      <c r="D1402" s="6" t="s">
        <v>2836</v>
      </c>
      <c r="E1402" s="6" t="s">
        <v>2338</v>
      </c>
      <c r="F1402" s="6" t="s">
        <v>2339</v>
      </c>
      <c r="G1402" s="6" t="s">
        <v>2340</v>
      </c>
      <c r="H1402" s="55">
        <v>1</v>
      </c>
      <c r="I1402" s="6" t="s">
        <v>121</v>
      </c>
      <c r="J1402" s="6">
        <v>0</v>
      </c>
      <c r="K1402" s="6"/>
    </row>
    <row r="1403" spans="1:11" ht="15.6" x14ac:dyDescent="0.3">
      <c r="A1403" s="6" t="s">
        <v>132</v>
      </c>
      <c r="B1403" s="6" t="s">
        <v>3617</v>
      </c>
      <c r="C1403" s="6" t="s">
        <v>70</v>
      </c>
      <c r="D1403" s="6" t="s">
        <v>2974</v>
      </c>
      <c r="E1403" s="6" t="s">
        <v>2350</v>
      </c>
      <c r="F1403" s="6" t="s">
        <v>2351</v>
      </c>
      <c r="G1403" s="6" t="s">
        <v>292</v>
      </c>
      <c r="H1403" s="55">
        <v>1</v>
      </c>
      <c r="I1403" s="6" t="s">
        <v>121</v>
      </c>
      <c r="J1403" s="6">
        <v>0</v>
      </c>
      <c r="K1403" s="6"/>
    </row>
    <row r="1404" spans="1:11" ht="15.6" x14ac:dyDescent="0.3">
      <c r="A1404" s="6" t="s">
        <v>132</v>
      </c>
      <c r="B1404" s="6" t="s">
        <v>3617</v>
      </c>
      <c r="C1404" s="6" t="s">
        <v>70</v>
      </c>
      <c r="D1404" s="6" t="s">
        <v>2974</v>
      </c>
      <c r="E1404" s="6" t="s">
        <v>2333</v>
      </c>
      <c r="F1404" s="6" t="s">
        <v>2334</v>
      </c>
      <c r="G1404" s="6" t="s">
        <v>2335</v>
      </c>
      <c r="H1404" s="55">
        <v>1</v>
      </c>
      <c r="I1404" s="6" t="s">
        <v>121</v>
      </c>
      <c r="J1404" s="6">
        <v>0</v>
      </c>
      <c r="K1404" s="6"/>
    </row>
    <row r="1405" spans="1:11" ht="15.6" x14ac:dyDescent="0.3">
      <c r="A1405" s="6" t="s">
        <v>132</v>
      </c>
      <c r="B1405" s="6" t="s">
        <v>3617</v>
      </c>
      <c r="C1405" s="6" t="s">
        <v>70</v>
      </c>
      <c r="D1405" s="6" t="s">
        <v>2861</v>
      </c>
      <c r="E1405" s="6" t="s">
        <v>2326</v>
      </c>
      <c r="F1405" s="6" t="s">
        <v>2327</v>
      </c>
      <c r="G1405" s="6" t="s">
        <v>2328</v>
      </c>
      <c r="H1405" s="55">
        <v>1</v>
      </c>
      <c r="I1405" s="6" t="s">
        <v>121</v>
      </c>
      <c r="J1405" s="6">
        <v>0</v>
      </c>
      <c r="K1405" s="6"/>
    </row>
    <row r="1406" spans="1:11" ht="15.6" x14ac:dyDescent="0.3">
      <c r="A1406" s="6" t="s">
        <v>132</v>
      </c>
      <c r="B1406" s="6" t="s">
        <v>3617</v>
      </c>
      <c r="C1406" s="6" t="s">
        <v>70</v>
      </c>
      <c r="D1406" s="6" t="s">
        <v>2836</v>
      </c>
      <c r="E1406" s="6" t="s">
        <v>2313</v>
      </c>
      <c r="F1406" s="6" t="s">
        <v>2314</v>
      </c>
      <c r="G1406" s="6" t="s">
        <v>221</v>
      </c>
      <c r="H1406" s="55">
        <v>1</v>
      </c>
      <c r="I1406" s="6" t="s">
        <v>121</v>
      </c>
      <c r="J1406" s="6">
        <v>0</v>
      </c>
      <c r="K1406" s="6"/>
    </row>
    <row r="1407" spans="1:11" ht="15.6" x14ac:dyDescent="0.3">
      <c r="A1407" s="6" t="s">
        <v>132</v>
      </c>
      <c r="B1407" s="6" t="s">
        <v>3617</v>
      </c>
      <c r="C1407" s="6" t="s">
        <v>70</v>
      </c>
      <c r="D1407" s="6" t="s">
        <v>2836</v>
      </c>
      <c r="E1407" s="6" t="s">
        <v>2315</v>
      </c>
      <c r="F1407" s="6" t="s">
        <v>2316</v>
      </c>
      <c r="G1407" s="6" t="s">
        <v>2317</v>
      </c>
      <c r="H1407" s="55">
        <v>1</v>
      </c>
      <c r="I1407" s="6" t="s">
        <v>121</v>
      </c>
      <c r="J1407" s="6">
        <v>0</v>
      </c>
      <c r="K1407" s="6"/>
    </row>
    <row r="1408" spans="1:11" ht="15.6" x14ac:dyDescent="0.3">
      <c r="A1408" s="6" t="s">
        <v>132</v>
      </c>
      <c r="B1408" s="6" t="s">
        <v>3617</v>
      </c>
      <c r="C1408" s="6" t="s">
        <v>70</v>
      </c>
      <c r="D1408" s="6" t="s">
        <v>2836</v>
      </c>
      <c r="E1408" s="6" t="s">
        <v>2318</v>
      </c>
      <c r="F1408" s="6" t="s">
        <v>429</v>
      </c>
      <c r="G1408" s="6" t="s">
        <v>2319</v>
      </c>
      <c r="H1408" s="55">
        <v>1</v>
      </c>
      <c r="I1408" s="6" t="s">
        <v>121</v>
      </c>
      <c r="J1408" s="6">
        <v>0</v>
      </c>
      <c r="K1408" s="6"/>
    </row>
    <row r="1409" spans="1:11" ht="15.6" x14ac:dyDescent="0.3">
      <c r="A1409" s="6" t="s">
        <v>132</v>
      </c>
      <c r="B1409" s="6" t="s">
        <v>3617</v>
      </c>
      <c r="C1409" s="6" t="s">
        <v>70</v>
      </c>
      <c r="D1409" s="6" t="s">
        <v>2836</v>
      </c>
      <c r="E1409" s="6" t="s">
        <v>2320</v>
      </c>
      <c r="F1409" s="6" t="s">
        <v>2321</v>
      </c>
      <c r="G1409" s="6" t="s">
        <v>2322</v>
      </c>
      <c r="H1409" s="55">
        <v>1</v>
      </c>
      <c r="I1409" s="6" t="s">
        <v>121</v>
      </c>
      <c r="J1409" s="6">
        <v>0</v>
      </c>
      <c r="K1409" s="6"/>
    </row>
    <row r="1410" spans="1:11" ht="15.6" x14ac:dyDescent="0.3">
      <c r="A1410" s="6" t="s">
        <v>132</v>
      </c>
      <c r="B1410" s="6" t="s">
        <v>3617</v>
      </c>
      <c r="C1410" s="6" t="s">
        <v>70</v>
      </c>
      <c r="D1410" s="6" t="s">
        <v>2836</v>
      </c>
      <c r="E1410" s="6" t="s">
        <v>2309</v>
      </c>
      <c r="F1410" s="6" t="s">
        <v>2310</v>
      </c>
      <c r="G1410" s="6" t="s">
        <v>437</v>
      </c>
      <c r="H1410" s="55">
        <v>1</v>
      </c>
      <c r="I1410" s="6" t="s">
        <v>121</v>
      </c>
      <c r="J1410" s="6">
        <v>0</v>
      </c>
      <c r="K1410" s="6"/>
    </row>
    <row r="1411" spans="1:11" ht="15.6" x14ac:dyDescent="0.3">
      <c r="A1411" s="6" t="s">
        <v>132</v>
      </c>
      <c r="B1411" s="6" t="s">
        <v>3617</v>
      </c>
      <c r="C1411" s="6" t="s">
        <v>70</v>
      </c>
      <c r="D1411" s="6" t="s">
        <v>2836</v>
      </c>
      <c r="E1411" s="6" t="s">
        <v>2311</v>
      </c>
      <c r="F1411" s="6" t="s">
        <v>2312</v>
      </c>
      <c r="G1411" s="6" t="s">
        <v>2054</v>
      </c>
      <c r="H1411" s="55">
        <v>1</v>
      </c>
      <c r="I1411" s="6" t="s">
        <v>121</v>
      </c>
      <c r="J1411" s="6">
        <v>0</v>
      </c>
      <c r="K1411" s="6"/>
    </row>
    <row r="1412" spans="1:11" ht="15.6" x14ac:dyDescent="0.3">
      <c r="A1412" s="6" t="s">
        <v>132</v>
      </c>
      <c r="B1412" s="6" t="s">
        <v>3617</v>
      </c>
      <c r="C1412" s="6" t="s">
        <v>70</v>
      </c>
      <c r="D1412" s="6" t="s">
        <v>2836</v>
      </c>
      <c r="E1412" s="6" t="s">
        <v>2306</v>
      </c>
      <c r="F1412" s="6" t="s">
        <v>2307</v>
      </c>
      <c r="G1412" s="6" t="s">
        <v>2308</v>
      </c>
      <c r="H1412" s="55">
        <v>1</v>
      </c>
      <c r="I1412" s="6" t="s">
        <v>121</v>
      </c>
      <c r="J1412" s="6">
        <v>0</v>
      </c>
      <c r="K1412" s="6"/>
    </row>
    <row r="1413" spans="1:11" s="8" customFormat="1" ht="15.6" x14ac:dyDescent="0.3">
      <c r="A1413" s="8" t="s">
        <v>2562</v>
      </c>
      <c r="B1413" s="61"/>
      <c r="H1413" s="29">
        <f>SUM(H1370:H1412)</f>
        <v>43</v>
      </c>
      <c r="J1413" s="29">
        <f>SUM(J1370:J1412)</f>
        <v>0</v>
      </c>
      <c r="K1413" s="62">
        <f>(J1413/H1413)</f>
        <v>0</v>
      </c>
    </row>
    <row r="1414" spans="1:11" ht="15.6" x14ac:dyDescent="0.3">
      <c r="A1414" s="6"/>
      <c r="B1414" s="6"/>
      <c r="C1414" s="6"/>
      <c r="D1414" s="6"/>
      <c r="E1414" s="6"/>
      <c r="F1414" s="6"/>
      <c r="G1414" s="6"/>
      <c r="H1414" s="55"/>
      <c r="I1414" s="6"/>
      <c r="J1414" s="6"/>
      <c r="K1414" s="6"/>
    </row>
    <row r="1415" spans="1:11" ht="15.6" x14ac:dyDescent="0.3">
      <c r="A1415" s="6" t="s">
        <v>132</v>
      </c>
      <c r="B1415" s="6" t="s">
        <v>3617</v>
      </c>
      <c r="C1415" s="6" t="s">
        <v>69</v>
      </c>
      <c r="D1415" s="6" t="s">
        <v>2876</v>
      </c>
      <c r="E1415" s="6" t="s">
        <v>2401</v>
      </c>
      <c r="F1415" s="6" t="s">
        <v>2402</v>
      </c>
      <c r="G1415" s="6" t="s">
        <v>2403</v>
      </c>
      <c r="H1415" s="55">
        <v>1</v>
      </c>
      <c r="I1415" s="6" t="s">
        <v>121</v>
      </c>
      <c r="J1415" s="6">
        <v>0</v>
      </c>
      <c r="K1415" s="6"/>
    </row>
    <row r="1416" spans="1:11" ht="15.6" x14ac:dyDescent="0.3">
      <c r="A1416" s="6" t="s">
        <v>132</v>
      </c>
      <c r="B1416" s="6" t="s">
        <v>3617</v>
      </c>
      <c r="C1416" s="6" t="s">
        <v>69</v>
      </c>
      <c r="D1416" s="6" t="s">
        <v>2996</v>
      </c>
      <c r="E1416" s="6" t="s">
        <v>3649</v>
      </c>
      <c r="F1416" s="6" t="s">
        <v>2316</v>
      </c>
      <c r="G1416" s="6" t="s">
        <v>2396</v>
      </c>
      <c r="H1416" s="55">
        <v>1</v>
      </c>
      <c r="I1416" s="6" t="s">
        <v>121</v>
      </c>
      <c r="J1416" s="6">
        <v>0</v>
      </c>
      <c r="K1416" s="6"/>
    </row>
    <row r="1417" spans="1:11" ht="15.6" x14ac:dyDescent="0.3">
      <c r="A1417" s="6" t="s">
        <v>132</v>
      </c>
      <c r="B1417" s="6" t="s">
        <v>3617</v>
      </c>
      <c r="C1417" s="6" t="s">
        <v>69</v>
      </c>
      <c r="D1417" s="6" t="s">
        <v>2836</v>
      </c>
      <c r="E1417" s="6" t="s">
        <v>3650</v>
      </c>
      <c r="F1417" s="6" t="s">
        <v>2405</v>
      </c>
      <c r="G1417" s="6" t="s">
        <v>2406</v>
      </c>
      <c r="H1417" s="55">
        <v>1</v>
      </c>
      <c r="I1417" s="6" t="s">
        <v>121</v>
      </c>
      <c r="J1417" s="6">
        <v>0</v>
      </c>
      <c r="K1417" s="6"/>
    </row>
    <row r="1418" spans="1:11" ht="15.6" x14ac:dyDescent="0.3">
      <c r="A1418" s="6" t="s">
        <v>132</v>
      </c>
      <c r="B1418" s="6" t="s">
        <v>3617</v>
      </c>
      <c r="C1418" s="6" t="s">
        <v>69</v>
      </c>
      <c r="D1418" s="6" t="s">
        <v>2996</v>
      </c>
      <c r="E1418" s="6" t="s">
        <v>3651</v>
      </c>
      <c r="F1418" s="6" t="s">
        <v>902</v>
      </c>
      <c r="G1418" s="6" t="s">
        <v>2221</v>
      </c>
      <c r="H1418" s="55">
        <v>1</v>
      </c>
      <c r="I1418" s="6" t="s">
        <v>121</v>
      </c>
      <c r="J1418" s="6">
        <v>0</v>
      </c>
      <c r="K1418" s="6"/>
    </row>
    <row r="1419" spans="1:11" ht="15.6" x14ac:dyDescent="0.3">
      <c r="A1419" s="6" t="s">
        <v>132</v>
      </c>
      <c r="B1419" s="6" t="s">
        <v>3617</v>
      </c>
      <c r="C1419" s="6" t="s">
        <v>69</v>
      </c>
      <c r="D1419" s="6" t="s">
        <v>3066</v>
      </c>
      <c r="E1419" s="6" t="s">
        <v>3652</v>
      </c>
      <c r="F1419" s="6" t="s">
        <v>161</v>
      </c>
      <c r="G1419" s="6" t="s">
        <v>2404</v>
      </c>
      <c r="H1419" s="55">
        <v>1</v>
      </c>
      <c r="I1419" s="6" t="s">
        <v>121</v>
      </c>
      <c r="J1419" s="6">
        <v>0</v>
      </c>
      <c r="K1419" s="6"/>
    </row>
    <row r="1420" spans="1:11" ht="15.6" x14ac:dyDescent="0.3">
      <c r="A1420" s="6" t="s">
        <v>132</v>
      </c>
      <c r="B1420" s="6" t="s">
        <v>3617</v>
      </c>
      <c r="C1420" s="6" t="s">
        <v>69</v>
      </c>
      <c r="D1420" s="6" t="s">
        <v>2870</v>
      </c>
      <c r="E1420" s="6" t="s">
        <v>3653</v>
      </c>
      <c r="F1420" s="6" t="s">
        <v>2397</v>
      </c>
      <c r="G1420" s="6" t="s">
        <v>2398</v>
      </c>
      <c r="H1420" s="55">
        <v>1</v>
      </c>
      <c r="I1420" s="6" t="s">
        <v>121</v>
      </c>
      <c r="J1420" s="6">
        <v>0</v>
      </c>
      <c r="K1420" s="6"/>
    </row>
    <row r="1421" spans="1:11" ht="15.6" x14ac:dyDescent="0.3">
      <c r="A1421" s="6" t="s">
        <v>132</v>
      </c>
      <c r="B1421" s="6" t="s">
        <v>3617</v>
      </c>
      <c r="C1421" s="6" t="s">
        <v>69</v>
      </c>
      <c r="D1421" s="6" t="s">
        <v>2836</v>
      </c>
      <c r="E1421" s="6" t="s">
        <v>2399</v>
      </c>
      <c r="F1421" s="6" t="s">
        <v>2400</v>
      </c>
      <c r="G1421" s="6" t="s">
        <v>576</v>
      </c>
      <c r="H1421" s="55">
        <v>1</v>
      </c>
      <c r="I1421" s="6" t="s">
        <v>121</v>
      </c>
      <c r="J1421" s="6">
        <v>0</v>
      </c>
      <c r="K1421" s="6"/>
    </row>
    <row r="1422" spans="1:11" ht="15.6" x14ac:dyDescent="0.3">
      <c r="A1422" s="6" t="s">
        <v>132</v>
      </c>
      <c r="B1422" s="6" t="s">
        <v>3617</v>
      </c>
      <c r="C1422" s="6" t="s">
        <v>69</v>
      </c>
      <c r="D1422" s="6" t="s">
        <v>2876</v>
      </c>
      <c r="E1422" s="6" t="s">
        <v>2394</v>
      </c>
      <c r="F1422" s="6" t="s">
        <v>1471</v>
      </c>
      <c r="G1422" s="6" t="s">
        <v>2395</v>
      </c>
      <c r="H1422" s="55">
        <v>1</v>
      </c>
      <c r="I1422" s="6" t="s">
        <v>121</v>
      </c>
      <c r="J1422" s="6">
        <v>0</v>
      </c>
      <c r="K1422" s="6"/>
    </row>
    <row r="1423" spans="1:11" s="8" customFormat="1" ht="15.6" x14ac:dyDescent="0.3">
      <c r="A1423" s="8" t="s">
        <v>2562</v>
      </c>
      <c r="B1423" s="61"/>
      <c r="H1423" s="29">
        <f>SUM(H1415:H1422)</f>
        <v>8</v>
      </c>
      <c r="J1423" s="29">
        <f>SUM(J1415:J1422)</f>
        <v>0</v>
      </c>
      <c r="K1423" s="62">
        <f>(J1423/H1423)</f>
        <v>0</v>
      </c>
    </row>
    <row r="1424" spans="1:11" ht="15.6" x14ac:dyDescent="0.3">
      <c r="A1424" s="6"/>
      <c r="B1424" s="6"/>
      <c r="C1424" s="6"/>
      <c r="D1424" s="6"/>
      <c r="E1424" s="6"/>
      <c r="F1424" s="6"/>
      <c r="G1424" s="6"/>
      <c r="H1424" s="55"/>
      <c r="I1424" s="6"/>
      <c r="J1424" s="6"/>
      <c r="K1424" s="6"/>
    </row>
    <row r="1425" spans="1:11" ht="15.6" x14ac:dyDescent="0.3">
      <c r="A1425" s="6" t="s">
        <v>132</v>
      </c>
      <c r="B1425" s="6" t="s">
        <v>3617</v>
      </c>
      <c r="C1425" s="6" t="s">
        <v>68</v>
      </c>
      <c r="D1425" s="6" t="s">
        <v>2853</v>
      </c>
      <c r="E1425" s="6" t="s">
        <v>2415</v>
      </c>
      <c r="F1425" s="6" t="s">
        <v>2416</v>
      </c>
      <c r="G1425" s="6" t="s">
        <v>2346</v>
      </c>
      <c r="H1425" s="55">
        <v>1</v>
      </c>
      <c r="I1425" s="6" t="s">
        <v>121</v>
      </c>
      <c r="J1425" s="6">
        <v>0</v>
      </c>
      <c r="K1425" s="6"/>
    </row>
    <row r="1426" spans="1:11" ht="15.6" x14ac:dyDescent="0.3">
      <c r="A1426" s="6" t="s">
        <v>132</v>
      </c>
      <c r="B1426" s="6" t="s">
        <v>3617</v>
      </c>
      <c r="C1426" s="6" t="s">
        <v>68</v>
      </c>
      <c r="D1426" s="6" t="s">
        <v>2876</v>
      </c>
      <c r="E1426" s="6" t="s">
        <v>3654</v>
      </c>
      <c r="F1426" s="6" t="s">
        <v>2424</v>
      </c>
      <c r="G1426" s="6" t="s">
        <v>289</v>
      </c>
      <c r="H1426" s="55">
        <v>1</v>
      </c>
      <c r="I1426" s="6" t="s">
        <v>121</v>
      </c>
      <c r="J1426" s="6">
        <v>0</v>
      </c>
      <c r="K1426" s="6"/>
    </row>
    <row r="1427" spans="1:11" ht="15.6" x14ac:dyDescent="0.3">
      <c r="A1427" s="6" t="s">
        <v>132</v>
      </c>
      <c r="B1427" s="6" t="s">
        <v>3617</v>
      </c>
      <c r="C1427" s="6" t="s">
        <v>68</v>
      </c>
      <c r="D1427" s="6" t="s">
        <v>3421</v>
      </c>
      <c r="E1427" s="6" t="s">
        <v>3655</v>
      </c>
      <c r="F1427" s="6" t="s">
        <v>2407</v>
      </c>
      <c r="G1427" s="6" t="s">
        <v>2408</v>
      </c>
      <c r="H1427" s="55">
        <v>1</v>
      </c>
      <c r="I1427" s="6" t="s">
        <v>121</v>
      </c>
      <c r="J1427" s="6">
        <v>0</v>
      </c>
      <c r="K1427" s="6"/>
    </row>
    <row r="1428" spans="1:11" ht="15.6" x14ac:dyDescent="0.3">
      <c r="A1428" s="6" t="s">
        <v>132</v>
      </c>
      <c r="B1428" s="6" t="s">
        <v>3617</v>
      </c>
      <c r="C1428" s="6" t="s">
        <v>68</v>
      </c>
      <c r="D1428" s="6" t="s">
        <v>3053</v>
      </c>
      <c r="E1428" s="6" t="s">
        <v>3656</v>
      </c>
      <c r="F1428" s="6" t="s">
        <v>2417</v>
      </c>
      <c r="G1428" s="6" t="s">
        <v>2418</v>
      </c>
      <c r="H1428" s="55">
        <v>1</v>
      </c>
      <c r="I1428" s="6" t="s">
        <v>121</v>
      </c>
      <c r="J1428" s="6">
        <v>0</v>
      </c>
      <c r="K1428" s="6"/>
    </row>
    <row r="1429" spans="1:11" ht="15.6" x14ac:dyDescent="0.3">
      <c r="A1429" s="6" t="s">
        <v>132</v>
      </c>
      <c r="B1429" s="6" t="s">
        <v>3617</v>
      </c>
      <c r="C1429" s="6" t="s">
        <v>68</v>
      </c>
      <c r="D1429" s="6" t="s">
        <v>2890</v>
      </c>
      <c r="E1429" s="6" t="s">
        <v>3657</v>
      </c>
      <c r="F1429" s="6" t="s">
        <v>183</v>
      </c>
      <c r="G1429" s="6" t="s">
        <v>2414</v>
      </c>
      <c r="H1429" s="55">
        <v>1</v>
      </c>
      <c r="I1429" s="6" t="s">
        <v>121</v>
      </c>
      <c r="J1429" s="6">
        <v>0</v>
      </c>
      <c r="K1429" s="6"/>
    </row>
    <row r="1430" spans="1:11" ht="15.6" x14ac:dyDescent="0.3">
      <c r="A1430" s="6" t="s">
        <v>132</v>
      </c>
      <c r="B1430" s="6" t="s">
        <v>3617</v>
      </c>
      <c r="C1430" s="6" t="s">
        <v>68</v>
      </c>
      <c r="D1430" s="6" t="s">
        <v>2962</v>
      </c>
      <c r="E1430" s="6" t="s">
        <v>2409</v>
      </c>
      <c r="F1430" s="6" t="s">
        <v>2410</v>
      </c>
      <c r="G1430" s="6" t="s">
        <v>2411</v>
      </c>
      <c r="H1430" s="55">
        <v>1</v>
      </c>
      <c r="I1430" s="6" t="s">
        <v>121</v>
      </c>
      <c r="J1430" s="6">
        <v>0</v>
      </c>
      <c r="K1430" s="6"/>
    </row>
    <row r="1431" spans="1:11" ht="15.6" x14ac:dyDescent="0.3">
      <c r="A1431" s="6" t="s">
        <v>132</v>
      </c>
      <c r="B1431" s="6" t="s">
        <v>3617</v>
      </c>
      <c r="C1431" s="6" t="s">
        <v>68</v>
      </c>
      <c r="D1431" s="6" t="s">
        <v>2974</v>
      </c>
      <c r="E1431" s="6" t="s">
        <v>2412</v>
      </c>
      <c r="F1431" s="6" t="s">
        <v>2413</v>
      </c>
      <c r="G1431" s="6" t="s">
        <v>275</v>
      </c>
      <c r="H1431" s="55">
        <v>1</v>
      </c>
      <c r="I1431" s="6" t="s">
        <v>121</v>
      </c>
      <c r="J1431" s="6">
        <v>0</v>
      </c>
      <c r="K1431" s="6"/>
    </row>
    <row r="1432" spans="1:11" ht="15.6" x14ac:dyDescent="0.3">
      <c r="A1432" s="6" t="s">
        <v>132</v>
      </c>
      <c r="B1432" s="6" t="s">
        <v>3617</v>
      </c>
      <c r="C1432" s="6" t="s">
        <v>68</v>
      </c>
      <c r="D1432" s="6" t="s">
        <v>2858</v>
      </c>
      <c r="E1432" s="6" t="s">
        <v>2419</v>
      </c>
      <c r="F1432" s="6" t="s">
        <v>2420</v>
      </c>
      <c r="G1432" s="6" t="s">
        <v>159</v>
      </c>
      <c r="H1432" s="55">
        <v>1</v>
      </c>
      <c r="I1432" s="6" t="s">
        <v>121</v>
      </c>
      <c r="J1432" s="6">
        <v>0</v>
      </c>
      <c r="K1432" s="6"/>
    </row>
    <row r="1433" spans="1:11" ht="15.6" x14ac:dyDescent="0.3">
      <c r="A1433" s="6" t="s">
        <v>132</v>
      </c>
      <c r="B1433" s="6" t="s">
        <v>3617</v>
      </c>
      <c r="C1433" s="6" t="s">
        <v>68</v>
      </c>
      <c r="D1433" s="6" t="s">
        <v>2851</v>
      </c>
      <c r="E1433" s="6" t="s">
        <v>2421</v>
      </c>
      <c r="F1433" s="6" t="s">
        <v>2422</v>
      </c>
      <c r="G1433" s="6" t="s">
        <v>2423</v>
      </c>
      <c r="H1433" s="55">
        <v>1</v>
      </c>
      <c r="I1433" s="6" t="s">
        <v>121</v>
      </c>
      <c r="J1433" s="6">
        <v>0</v>
      </c>
      <c r="K1433" s="6"/>
    </row>
    <row r="1434" spans="1:11" s="8" customFormat="1" ht="15.6" x14ac:dyDescent="0.3">
      <c r="A1434" s="8" t="s">
        <v>2562</v>
      </c>
      <c r="B1434" s="61"/>
      <c r="H1434" s="29">
        <f>SUM(H1425:H1433)</f>
        <v>9</v>
      </c>
      <c r="J1434" s="29">
        <f>SUM(J1425:J1433)</f>
        <v>0</v>
      </c>
      <c r="K1434" s="62">
        <f>(J1434/H1434)</f>
        <v>0</v>
      </c>
    </row>
    <row r="1435" spans="1:11" s="8" customFormat="1" ht="15.6" x14ac:dyDescent="0.3">
      <c r="A1435" s="8" t="s">
        <v>2563</v>
      </c>
      <c r="B1435" s="61"/>
      <c r="H1435" s="29">
        <f>SUM(H1358+H1368+H1413+H1423+H1434)</f>
        <v>89</v>
      </c>
      <c r="J1435" s="29">
        <f>SUM(J1358+J1368+J1413+J1423+J1434)</f>
        <v>1</v>
      </c>
      <c r="K1435" s="62">
        <f>(J1435/H1435)</f>
        <v>1.1235955056179775E-2</v>
      </c>
    </row>
    <row r="1436" spans="1:11" ht="15.6" x14ac:dyDescent="0.3">
      <c r="A1436" s="6"/>
      <c r="B1436" s="6"/>
      <c r="C1436" s="6"/>
      <c r="D1436" s="6"/>
      <c r="E1436" s="6"/>
      <c r="F1436" s="6"/>
      <c r="G1436" s="6"/>
      <c r="H1436" s="55"/>
      <c r="I1436" s="6"/>
      <c r="J1436" s="6"/>
      <c r="K1436" s="6"/>
    </row>
    <row r="1437" spans="1:11" ht="15.6" x14ac:dyDescent="0.3">
      <c r="A1437" s="6" t="s">
        <v>132</v>
      </c>
      <c r="B1437" s="6" t="s">
        <v>3658</v>
      </c>
      <c r="C1437" s="6" t="s">
        <v>73</v>
      </c>
      <c r="D1437" s="6" t="s">
        <v>2836</v>
      </c>
      <c r="E1437" s="6" t="s">
        <v>2435</v>
      </c>
      <c r="F1437" s="6" t="s">
        <v>2436</v>
      </c>
      <c r="G1437" s="6" t="s">
        <v>416</v>
      </c>
      <c r="H1437" s="55">
        <v>1</v>
      </c>
      <c r="I1437" s="6" t="s">
        <v>121</v>
      </c>
      <c r="J1437" s="6">
        <v>0</v>
      </c>
      <c r="K1437" s="6"/>
    </row>
    <row r="1438" spans="1:11" ht="15.6" x14ac:dyDescent="0.3">
      <c r="A1438" s="6" t="s">
        <v>132</v>
      </c>
      <c r="B1438" s="6" t="s">
        <v>3658</v>
      </c>
      <c r="C1438" s="6" t="s">
        <v>73</v>
      </c>
      <c r="D1438" s="6" t="s">
        <v>3010</v>
      </c>
      <c r="E1438" s="6" t="s">
        <v>3659</v>
      </c>
      <c r="F1438" s="6" t="s">
        <v>2425</v>
      </c>
      <c r="G1438" s="6" t="s">
        <v>2426</v>
      </c>
      <c r="H1438" s="55">
        <v>1</v>
      </c>
      <c r="I1438" s="6" t="s">
        <v>121</v>
      </c>
      <c r="J1438" s="6">
        <v>0</v>
      </c>
      <c r="K1438" s="6"/>
    </row>
    <row r="1439" spans="1:11" ht="15.6" x14ac:dyDescent="0.3">
      <c r="A1439" s="6" t="s">
        <v>132</v>
      </c>
      <c r="B1439" s="6" t="s">
        <v>3658</v>
      </c>
      <c r="C1439" s="6" t="s">
        <v>73</v>
      </c>
      <c r="D1439" s="6" t="s">
        <v>2942</v>
      </c>
      <c r="E1439" s="6" t="s">
        <v>3660</v>
      </c>
      <c r="F1439" s="6" t="s">
        <v>2429</v>
      </c>
      <c r="G1439" s="6" t="s">
        <v>2003</v>
      </c>
      <c r="H1439" s="55">
        <v>1</v>
      </c>
      <c r="I1439" s="6" t="s">
        <v>121</v>
      </c>
      <c r="J1439" s="6">
        <v>0</v>
      </c>
      <c r="K1439" s="6"/>
    </row>
    <row r="1440" spans="1:11" ht="15.6" x14ac:dyDescent="0.3">
      <c r="A1440" s="6" t="s">
        <v>132</v>
      </c>
      <c r="B1440" s="6" t="s">
        <v>3658</v>
      </c>
      <c r="C1440" s="6" t="s">
        <v>73</v>
      </c>
      <c r="D1440" s="6" t="s">
        <v>3520</v>
      </c>
      <c r="E1440" s="6" t="s">
        <v>3661</v>
      </c>
      <c r="F1440" s="6" t="s">
        <v>2431</v>
      </c>
      <c r="G1440" s="6" t="s">
        <v>545</v>
      </c>
      <c r="H1440" s="55">
        <v>1</v>
      </c>
      <c r="I1440" s="6" t="s">
        <v>121</v>
      </c>
      <c r="J1440" s="6">
        <v>0</v>
      </c>
      <c r="K1440" s="6"/>
    </row>
    <row r="1441" spans="1:11" ht="15.6" x14ac:dyDescent="0.3">
      <c r="A1441" s="6" t="s">
        <v>132</v>
      </c>
      <c r="B1441" s="6" t="s">
        <v>3658</v>
      </c>
      <c r="C1441" s="6" t="s">
        <v>73</v>
      </c>
      <c r="D1441" s="6" t="s">
        <v>3611</v>
      </c>
      <c r="E1441" s="6" t="s">
        <v>3612</v>
      </c>
      <c r="F1441" s="6" t="s">
        <v>381</v>
      </c>
      <c r="G1441" s="6" t="s">
        <v>371</v>
      </c>
      <c r="H1441" s="55">
        <v>1</v>
      </c>
      <c r="I1441" s="6" t="s">
        <v>121</v>
      </c>
      <c r="J1441" s="6">
        <v>0</v>
      </c>
      <c r="K1441" s="6"/>
    </row>
    <row r="1442" spans="1:11" ht="15.6" x14ac:dyDescent="0.3">
      <c r="A1442" s="6" t="s">
        <v>132</v>
      </c>
      <c r="B1442" s="6" t="s">
        <v>3658</v>
      </c>
      <c r="C1442" s="6" t="s">
        <v>73</v>
      </c>
      <c r="D1442" s="6" t="s">
        <v>3527</v>
      </c>
      <c r="E1442" s="6" t="s">
        <v>3662</v>
      </c>
      <c r="F1442" s="6" t="s">
        <v>2433</v>
      </c>
      <c r="G1442" s="6" t="s">
        <v>2434</v>
      </c>
      <c r="H1442" s="55">
        <v>1</v>
      </c>
      <c r="I1442" s="6" t="s">
        <v>121</v>
      </c>
      <c r="J1442" s="6">
        <v>0</v>
      </c>
      <c r="K1442" s="6"/>
    </row>
    <row r="1443" spans="1:11" ht="15.6" x14ac:dyDescent="0.3">
      <c r="A1443" s="6" t="s">
        <v>132</v>
      </c>
      <c r="B1443" s="6" t="s">
        <v>3658</v>
      </c>
      <c r="C1443" s="6" t="s">
        <v>73</v>
      </c>
      <c r="D1443" s="6" t="s">
        <v>2836</v>
      </c>
      <c r="E1443" s="6" t="s">
        <v>3663</v>
      </c>
      <c r="F1443" s="6" t="s">
        <v>2439</v>
      </c>
      <c r="G1443" s="6" t="s">
        <v>2440</v>
      </c>
      <c r="H1443" s="55">
        <v>1</v>
      </c>
      <c r="I1443" s="6" t="s">
        <v>121</v>
      </c>
      <c r="J1443" s="6">
        <v>0</v>
      </c>
      <c r="K1443" s="6"/>
    </row>
    <row r="1444" spans="1:11" ht="15.6" x14ac:dyDescent="0.3">
      <c r="A1444" s="6" t="s">
        <v>132</v>
      </c>
      <c r="B1444" s="6" t="s">
        <v>3658</v>
      </c>
      <c r="C1444" s="6" t="s">
        <v>73</v>
      </c>
      <c r="D1444" s="6" t="s">
        <v>2835</v>
      </c>
      <c r="E1444" s="6" t="s">
        <v>3664</v>
      </c>
      <c r="F1444" s="6" t="s">
        <v>2427</v>
      </c>
      <c r="G1444" s="6" t="s">
        <v>2428</v>
      </c>
      <c r="H1444" s="55">
        <v>1</v>
      </c>
      <c r="I1444" s="6" t="s">
        <v>121</v>
      </c>
      <c r="J1444" s="6">
        <v>0</v>
      </c>
      <c r="K1444" s="6"/>
    </row>
    <row r="1445" spans="1:11" ht="15.6" x14ac:dyDescent="0.3">
      <c r="A1445" s="6" t="s">
        <v>132</v>
      </c>
      <c r="B1445" s="6" t="s">
        <v>3658</v>
      </c>
      <c r="C1445" s="6" t="s">
        <v>73</v>
      </c>
      <c r="D1445" s="6" t="s">
        <v>2993</v>
      </c>
      <c r="E1445" s="6" t="s">
        <v>3665</v>
      </c>
      <c r="F1445" s="6" t="s">
        <v>2430</v>
      </c>
      <c r="G1445" s="6" t="s">
        <v>365</v>
      </c>
      <c r="H1445" s="55">
        <v>1</v>
      </c>
      <c r="I1445" s="6" t="s">
        <v>121</v>
      </c>
      <c r="J1445" s="6">
        <v>0</v>
      </c>
      <c r="K1445" s="6"/>
    </row>
    <row r="1446" spans="1:11" ht="15.6" x14ac:dyDescent="0.3">
      <c r="A1446" s="6" t="s">
        <v>132</v>
      </c>
      <c r="B1446" s="6" t="s">
        <v>3658</v>
      </c>
      <c r="C1446" s="6" t="s">
        <v>73</v>
      </c>
      <c r="D1446" s="6" t="s">
        <v>3093</v>
      </c>
      <c r="E1446" s="6" t="s">
        <v>3666</v>
      </c>
      <c r="F1446" s="6" t="s">
        <v>2432</v>
      </c>
      <c r="G1446" s="6" t="s">
        <v>545</v>
      </c>
      <c r="H1446" s="55">
        <v>1</v>
      </c>
      <c r="I1446" s="6" t="s">
        <v>121</v>
      </c>
      <c r="J1446" s="6">
        <v>0</v>
      </c>
      <c r="K1446" s="6"/>
    </row>
    <row r="1447" spans="1:11" ht="15.6" x14ac:dyDescent="0.3">
      <c r="A1447" s="6" t="s">
        <v>132</v>
      </c>
      <c r="B1447" s="6" t="s">
        <v>3658</v>
      </c>
      <c r="C1447" s="6" t="s">
        <v>73</v>
      </c>
      <c r="D1447" s="6" t="s">
        <v>2836</v>
      </c>
      <c r="E1447" s="6" t="s">
        <v>2437</v>
      </c>
      <c r="F1447" s="6" t="s">
        <v>2438</v>
      </c>
      <c r="G1447" s="6" t="s">
        <v>1168</v>
      </c>
      <c r="H1447" s="55">
        <v>1</v>
      </c>
      <c r="I1447" s="6" t="s">
        <v>121</v>
      </c>
      <c r="J1447" s="6">
        <v>0</v>
      </c>
      <c r="K1447" s="6"/>
    </row>
    <row r="1448" spans="1:11" s="8" customFormat="1" ht="15.6" x14ac:dyDescent="0.3">
      <c r="A1448" s="8" t="s">
        <v>2562</v>
      </c>
      <c r="B1448" s="61"/>
      <c r="H1448" s="29">
        <f>SUM(H1437:H1447)</f>
        <v>11</v>
      </c>
      <c r="J1448" s="29">
        <f>SUM(J1437:J1447)</f>
        <v>0</v>
      </c>
      <c r="K1448" s="62">
        <f>(J1448/H1448)</f>
        <v>0</v>
      </c>
    </row>
    <row r="1449" spans="1:11" ht="15.6" x14ac:dyDescent="0.3">
      <c r="A1449" s="6"/>
      <c r="B1449" s="6"/>
      <c r="C1449" s="6"/>
      <c r="D1449" s="6"/>
      <c r="E1449" s="6"/>
      <c r="F1449" s="6"/>
      <c r="G1449" s="6"/>
      <c r="H1449" s="55"/>
      <c r="I1449" s="6"/>
      <c r="J1449" s="6"/>
      <c r="K1449" s="6"/>
    </row>
    <row r="1450" spans="1:11" ht="15.6" x14ac:dyDescent="0.3">
      <c r="A1450" s="6" t="s">
        <v>132</v>
      </c>
      <c r="B1450" s="6" t="s">
        <v>3658</v>
      </c>
      <c r="C1450" s="6" t="s">
        <v>71</v>
      </c>
      <c r="D1450" s="6" t="s">
        <v>2926</v>
      </c>
      <c r="E1450" s="6" t="s">
        <v>2464</v>
      </c>
      <c r="F1450" s="6" t="s">
        <v>2465</v>
      </c>
      <c r="G1450" s="6" t="s">
        <v>199</v>
      </c>
      <c r="H1450" s="55">
        <v>1</v>
      </c>
      <c r="I1450" s="6" t="s">
        <v>121</v>
      </c>
      <c r="J1450" s="6">
        <v>0</v>
      </c>
      <c r="K1450" s="6"/>
    </row>
    <row r="1451" spans="1:11" ht="15.6" x14ac:dyDescent="0.3">
      <c r="A1451" s="6" t="s">
        <v>132</v>
      </c>
      <c r="B1451" s="6" t="s">
        <v>3658</v>
      </c>
      <c r="C1451" s="6" t="s">
        <v>71</v>
      </c>
      <c r="D1451" s="6" t="s">
        <v>2836</v>
      </c>
      <c r="E1451" s="6" t="s">
        <v>2448</v>
      </c>
      <c r="F1451" s="6" t="s">
        <v>2449</v>
      </c>
      <c r="G1451" s="6" t="s">
        <v>2450</v>
      </c>
      <c r="H1451" s="55">
        <v>1</v>
      </c>
      <c r="I1451" s="6" t="s">
        <v>121</v>
      </c>
      <c r="J1451" s="6">
        <v>0</v>
      </c>
      <c r="K1451" s="6"/>
    </row>
    <row r="1452" spans="1:11" ht="15.6" x14ac:dyDescent="0.3">
      <c r="A1452" s="6" t="s">
        <v>132</v>
      </c>
      <c r="B1452" s="6" t="s">
        <v>3658</v>
      </c>
      <c r="C1452" s="6" t="s">
        <v>71</v>
      </c>
      <c r="D1452" s="6" t="s">
        <v>2856</v>
      </c>
      <c r="E1452" s="6" t="s">
        <v>2468</v>
      </c>
      <c r="F1452" s="6" t="s">
        <v>2469</v>
      </c>
      <c r="G1452" s="6" t="s">
        <v>1880</v>
      </c>
      <c r="H1452" s="55">
        <v>1</v>
      </c>
      <c r="I1452" s="6" t="s">
        <v>121</v>
      </c>
      <c r="J1452" s="6">
        <v>0</v>
      </c>
      <c r="K1452" s="6"/>
    </row>
    <row r="1453" spans="1:11" ht="15.6" x14ac:dyDescent="0.3">
      <c r="A1453" s="6" t="s">
        <v>132</v>
      </c>
      <c r="B1453" s="6" t="s">
        <v>3658</v>
      </c>
      <c r="C1453" s="6" t="s">
        <v>71</v>
      </c>
      <c r="D1453" s="6" t="s">
        <v>2856</v>
      </c>
      <c r="E1453" s="6" t="s">
        <v>2466</v>
      </c>
      <c r="F1453" s="6" t="s">
        <v>2467</v>
      </c>
      <c r="G1453" s="6" t="s">
        <v>914</v>
      </c>
      <c r="H1453" s="55">
        <v>1</v>
      </c>
      <c r="I1453" s="6" t="s">
        <v>121</v>
      </c>
      <c r="J1453" s="6">
        <v>0</v>
      </c>
      <c r="K1453" s="6"/>
    </row>
    <row r="1454" spans="1:11" ht="15.6" x14ac:dyDescent="0.3">
      <c r="A1454" s="6" t="s">
        <v>132</v>
      </c>
      <c r="B1454" s="6" t="s">
        <v>3658</v>
      </c>
      <c r="C1454" s="6" t="s">
        <v>71</v>
      </c>
      <c r="D1454" s="6" t="s">
        <v>2835</v>
      </c>
      <c r="E1454" s="6" t="s">
        <v>2462</v>
      </c>
      <c r="F1454" s="6" t="s">
        <v>813</v>
      </c>
      <c r="G1454" s="6" t="s">
        <v>1971</v>
      </c>
      <c r="H1454" s="55">
        <v>1</v>
      </c>
      <c r="I1454" s="6" t="s">
        <v>121</v>
      </c>
      <c r="J1454" s="6">
        <v>0</v>
      </c>
      <c r="K1454" s="6"/>
    </row>
    <row r="1455" spans="1:11" ht="15.6" x14ac:dyDescent="0.3">
      <c r="A1455" s="6" t="s">
        <v>132</v>
      </c>
      <c r="B1455" s="6" t="s">
        <v>3658</v>
      </c>
      <c r="C1455" s="6" t="s">
        <v>71</v>
      </c>
      <c r="D1455" s="6" t="s">
        <v>2956</v>
      </c>
      <c r="E1455" s="6" t="s">
        <v>3667</v>
      </c>
      <c r="F1455" s="6" t="s">
        <v>2460</v>
      </c>
      <c r="G1455" s="6" t="s">
        <v>358</v>
      </c>
      <c r="H1455" s="55">
        <v>1</v>
      </c>
      <c r="I1455" s="6" t="s">
        <v>121</v>
      </c>
      <c r="J1455" s="6">
        <v>0</v>
      </c>
      <c r="K1455" s="6"/>
    </row>
    <row r="1456" spans="1:11" ht="15.6" x14ac:dyDescent="0.3">
      <c r="A1456" s="6" t="s">
        <v>132</v>
      </c>
      <c r="B1456" s="6" t="s">
        <v>3658</v>
      </c>
      <c r="C1456" s="6" t="s">
        <v>71</v>
      </c>
      <c r="D1456" s="6" t="s">
        <v>2942</v>
      </c>
      <c r="E1456" s="6" t="s">
        <v>3668</v>
      </c>
      <c r="F1456" s="6" t="s">
        <v>2454</v>
      </c>
      <c r="G1456" s="6" t="s">
        <v>420</v>
      </c>
      <c r="H1456" s="55">
        <v>1</v>
      </c>
      <c r="I1456" s="6" t="s">
        <v>121</v>
      </c>
      <c r="J1456" s="6">
        <v>0</v>
      </c>
      <c r="K1456" s="6"/>
    </row>
    <row r="1457" spans="1:11" ht="15.6" x14ac:dyDescent="0.3">
      <c r="A1457" s="6" t="s">
        <v>132</v>
      </c>
      <c r="B1457" s="6" t="s">
        <v>3658</v>
      </c>
      <c r="C1457" s="6" t="s">
        <v>71</v>
      </c>
      <c r="D1457" s="6" t="s">
        <v>2836</v>
      </c>
      <c r="E1457" s="6" t="s">
        <v>3669</v>
      </c>
      <c r="F1457" s="6" t="s">
        <v>2446</v>
      </c>
      <c r="G1457" s="6" t="s">
        <v>2447</v>
      </c>
      <c r="H1457" s="55">
        <v>1</v>
      </c>
      <c r="I1457" s="6" t="s">
        <v>121</v>
      </c>
      <c r="J1457" s="6">
        <v>0</v>
      </c>
      <c r="K1457" s="6"/>
    </row>
    <row r="1458" spans="1:11" ht="15.6" x14ac:dyDescent="0.3">
      <c r="A1458" s="6" t="s">
        <v>132</v>
      </c>
      <c r="B1458" s="6" t="s">
        <v>3658</v>
      </c>
      <c r="C1458" s="6" t="s">
        <v>71</v>
      </c>
      <c r="D1458" s="6" t="s">
        <v>2943</v>
      </c>
      <c r="E1458" s="6" t="s">
        <v>3670</v>
      </c>
      <c r="F1458" s="6" t="s">
        <v>1316</v>
      </c>
      <c r="G1458" s="6" t="s">
        <v>2461</v>
      </c>
      <c r="H1458" s="55">
        <v>1</v>
      </c>
      <c r="I1458" s="6" t="s">
        <v>121</v>
      </c>
      <c r="J1458" s="6">
        <v>0</v>
      </c>
      <c r="K1458" s="6"/>
    </row>
    <row r="1459" spans="1:11" ht="15.6" x14ac:dyDescent="0.3">
      <c r="A1459" s="6" t="s">
        <v>132</v>
      </c>
      <c r="B1459" s="6" t="s">
        <v>3658</v>
      </c>
      <c r="C1459" s="6" t="s">
        <v>71</v>
      </c>
      <c r="D1459" s="6" t="s">
        <v>2979</v>
      </c>
      <c r="E1459" s="6" t="s">
        <v>3671</v>
      </c>
      <c r="F1459" s="6" t="s">
        <v>2451</v>
      </c>
      <c r="G1459" s="6" t="s">
        <v>698</v>
      </c>
      <c r="H1459" s="55">
        <v>1</v>
      </c>
      <c r="I1459" s="6" t="s">
        <v>121</v>
      </c>
      <c r="J1459" s="6">
        <v>0</v>
      </c>
      <c r="K1459" s="6"/>
    </row>
    <row r="1460" spans="1:11" ht="15.6" x14ac:dyDescent="0.3">
      <c r="A1460" s="6" t="s">
        <v>132</v>
      </c>
      <c r="B1460" s="6" t="s">
        <v>3658</v>
      </c>
      <c r="C1460" s="6" t="s">
        <v>71</v>
      </c>
      <c r="D1460" s="6" t="s">
        <v>3093</v>
      </c>
      <c r="E1460" s="6" t="s">
        <v>3672</v>
      </c>
      <c r="F1460" s="6" t="s">
        <v>2463</v>
      </c>
      <c r="G1460" s="6" t="s">
        <v>174</v>
      </c>
      <c r="H1460" s="55">
        <v>1</v>
      </c>
      <c r="I1460" s="6" t="s">
        <v>121</v>
      </c>
      <c r="J1460" s="6">
        <v>0</v>
      </c>
      <c r="K1460" s="6"/>
    </row>
    <row r="1461" spans="1:11" ht="15.6" x14ac:dyDescent="0.3">
      <c r="A1461" s="6" t="s">
        <v>132</v>
      </c>
      <c r="B1461" s="6" t="s">
        <v>3658</v>
      </c>
      <c r="C1461" s="6" t="s">
        <v>71</v>
      </c>
      <c r="D1461" s="6" t="s">
        <v>2836</v>
      </c>
      <c r="E1461" s="6" t="s">
        <v>2441</v>
      </c>
      <c r="F1461" s="6" t="s">
        <v>610</v>
      </c>
      <c r="G1461" s="6" t="s">
        <v>2442</v>
      </c>
      <c r="H1461" s="55">
        <v>1</v>
      </c>
      <c r="I1461" s="6" t="s">
        <v>121</v>
      </c>
      <c r="J1461" s="6">
        <v>0</v>
      </c>
      <c r="K1461" s="6"/>
    </row>
    <row r="1462" spans="1:11" ht="15.6" x14ac:dyDescent="0.3">
      <c r="A1462" s="6" t="s">
        <v>132</v>
      </c>
      <c r="B1462" s="6" t="s">
        <v>3658</v>
      </c>
      <c r="C1462" s="6" t="s">
        <v>71</v>
      </c>
      <c r="D1462" s="6" t="s">
        <v>2917</v>
      </c>
      <c r="E1462" s="6" t="s">
        <v>2458</v>
      </c>
      <c r="F1462" s="6" t="s">
        <v>2459</v>
      </c>
      <c r="G1462" s="6" t="s">
        <v>520</v>
      </c>
      <c r="H1462" s="55">
        <v>1</v>
      </c>
      <c r="I1462" s="6" t="s">
        <v>121</v>
      </c>
      <c r="J1462" s="6">
        <v>0</v>
      </c>
      <c r="K1462" s="6"/>
    </row>
    <row r="1463" spans="1:11" ht="15.6" x14ac:dyDescent="0.3">
      <c r="A1463" s="6" t="s">
        <v>132</v>
      </c>
      <c r="B1463" s="6" t="s">
        <v>3658</v>
      </c>
      <c r="C1463" s="6" t="s">
        <v>71</v>
      </c>
      <c r="D1463" s="6" t="s">
        <v>2837</v>
      </c>
      <c r="E1463" s="6" t="s">
        <v>2452</v>
      </c>
      <c r="F1463" s="6" t="s">
        <v>2154</v>
      </c>
      <c r="G1463" s="6" t="s">
        <v>2453</v>
      </c>
      <c r="H1463" s="55">
        <v>1</v>
      </c>
      <c r="I1463" s="6" t="s">
        <v>121</v>
      </c>
      <c r="J1463" s="6">
        <v>0</v>
      </c>
      <c r="K1463" s="6"/>
    </row>
    <row r="1464" spans="1:11" ht="15.6" x14ac:dyDescent="0.3">
      <c r="A1464" s="6" t="s">
        <v>132</v>
      </c>
      <c r="B1464" s="6" t="s">
        <v>3658</v>
      </c>
      <c r="C1464" s="6" t="s">
        <v>71</v>
      </c>
      <c r="D1464" s="6" t="s">
        <v>2852</v>
      </c>
      <c r="E1464" s="6" t="s">
        <v>2455</v>
      </c>
      <c r="F1464" s="6" t="s">
        <v>2456</v>
      </c>
      <c r="G1464" s="6" t="s">
        <v>2457</v>
      </c>
      <c r="H1464" s="55">
        <v>1</v>
      </c>
      <c r="I1464" s="6" t="s">
        <v>121</v>
      </c>
      <c r="J1464" s="6">
        <v>0</v>
      </c>
      <c r="K1464" s="6"/>
    </row>
    <row r="1465" spans="1:11" ht="15.6" x14ac:dyDescent="0.3">
      <c r="A1465" s="6" t="s">
        <v>132</v>
      </c>
      <c r="B1465" s="6" t="s">
        <v>3658</v>
      </c>
      <c r="C1465" s="6" t="s">
        <v>71</v>
      </c>
      <c r="D1465" s="6" t="s">
        <v>2876</v>
      </c>
      <c r="E1465" s="6" t="s">
        <v>2443</v>
      </c>
      <c r="F1465" s="6" t="s">
        <v>2444</v>
      </c>
      <c r="G1465" s="6" t="s">
        <v>605</v>
      </c>
      <c r="H1465" s="55">
        <v>1</v>
      </c>
      <c r="I1465" s="6" t="s">
        <v>121</v>
      </c>
      <c r="J1465" s="6">
        <v>0</v>
      </c>
      <c r="K1465" s="6"/>
    </row>
    <row r="1466" spans="1:11" ht="15.6" x14ac:dyDescent="0.3">
      <c r="A1466" s="6" t="s">
        <v>132</v>
      </c>
      <c r="B1466" s="6" t="s">
        <v>3658</v>
      </c>
      <c r="C1466" s="6" t="s">
        <v>71</v>
      </c>
      <c r="D1466" s="6" t="s">
        <v>2876</v>
      </c>
      <c r="E1466" s="6" t="s">
        <v>2445</v>
      </c>
      <c r="F1466" s="6" t="s">
        <v>553</v>
      </c>
      <c r="G1466" s="6" t="s">
        <v>362</v>
      </c>
      <c r="H1466" s="55">
        <v>1</v>
      </c>
      <c r="I1466" s="6" t="s">
        <v>121</v>
      </c>
      <c r="J1466" s="6">
        <v>0</v>
      </c>
      <c r="K1466" s="6"/>
    </row>
    <row r="1467" spans="1:11" s="8" customFormat="1" ht="15.6" x14ac:dyDescent="0.3">
      <c r="A1467" s="8" t="s">
        <v>2562</v>
      </c>
      <c r="B1467" s="61"/>
      <c r="H1467" s="29">
        <f>SUM(H1450:H1466)</f>
        <v>17</v>
      </c>
      <c r="J1467" s="29">
        <f>SUM(J1450:J1466)</f>
        <v>0</v>
      </c>
      <c r="K1467" s="62">
        <f>(J1467/H1467)</f>
        <v>0</v>
      </c>
    </row>
    <row r="1468" spans="1:11" ht="15.6" x14ac:dyDescent="0.3">
      <c r="A1468" s="6"/>
      <c r="B1468" s="6"/>
      <c r="C1468" s="6"/>
      <c r="D1468" s="6"/>
      <c r="E1468" s="6"/>
      <c r="F1468" s="6"/>
      <c r="G1468" s="6"/>
      <c r="H1468" s="55"/>
      <c r="I1468" s="6"/>
      <c r="J1468" s="6"/>
      <c r="K1468" s="6"/>
    </row>
    <row r="1469" spans="1:11" ht="15.6" x14ac:dyDescent="0.3">
      <c r="A1469" s="6" t="s">
        <v>132</v>
      </c>
      <c r="B1469" s="6" t="s">
        <v>3658</v>
      </c>
      <c r="C1469" s="6" t="s">
        <v>72</v>
      </c>
      <c r="D1469" s="6" t="s">
        <v>2912</v>
      </c>
      <c r="E1469" s="6" t="s">
        <v>2483</v>
      </c>
      <c r="F1469" s="6" t="s">
        <v>1139</v>
      </c>
      <c r="G1469" s="6" t="s">
        <v>2484</v>
      </c>
      <c r="H1469" s="55">
        <v>1</v>
      </c>
      <c r="I1469" s="6" t="s">
        <v>121</v>
      </c>
      <c r="J1469" s="6">
        <v>0</v>
      </c>
      <c r="K1469" s="6"/>
    </row>
    <row r="1470" spans="1:11" ht="15.6" x14ac:dyDescent="0.3">
      <c r="A1470" s="6" t="s">
        <v>132</v>
      </c>
      <c r="B1470" s="6" t="s">
        <v>3658</v>
      </c>
      <c r="C1470" s="6" t="s">
        <v>72</v>
      </c>
      <c r="D1470" s="6" t="s">
        <v>2835</v>
      </c>
      <c r="E1470" s="6" t="s">
        <v>2485</v>
      </c>
      <c r="F1470" s="6" t="s">
        <v>2486</v>
      </c>
      <c r="G1470" s="6" t="s">
        <v>2487</v>
      </c>
      <c r="H1470" s="55">
        <v>1</v>
      </c>
      <c r="I1470" s="6" t="s">
        <v>121</v>
      </c>
      <c r="J1470" s="6">
        <v>0</v>
      </c>
      <c r="K1470" s="6"/>
    </row>
    <row r="1471" spans="1:11" ht="15.6" x14ac:dyDescent="0.3">
      <c r="A1471" s="6" t="s">
        <v>132</v>
      </c>
      <c r="B1471" s="6" t="s">
        <v>3658</v>
      </c>
      <c r="C1471" s="6" t="s">
        <v>72</v>
      </c>
      <c r="D1471" s="6" t="s">
        <v>3673</v>
      </c>
      <c r="E1471" s="6" t="s">
        <v>3674</v>
      </c>
      <c r="F1471" s="6" t="s">
        <v>2472</v>
      </c>
      <c r="G1471" s="6" t="s">
        <v>449</v>
      </c>
      <c r="H1471" s="55">
        <v>1</v>
      </c>
      <c r="I1471" s="6" t="s">
        <v>121</v>
      </c>
      <c r="J1471" s="6">
        <v>0</v>
      </c>
      <c r="K1471" s="6"/>
    </row>
    <row r="1472" spans="1:11" ht="15.6" x14ac:dyDescent="0.3">
      <c r="A1472" s="6" t="s">
        <v>132</v>
      </c>
      <c r="B1472" s="6" t="s">
        <v>3658</v>
      </c>
      <c r="C1472" s="6" t="s">
        <v>72</v>
      </c>
      <c r="D1472" s="6" t="s">
        <v>2856</v>
      </c>
      <c r="E1472" s="6" t="s">
        <v>3675</v>
      </c>
      <c r="F1472" s="6" t="s">
        <v>2489</v>
      </c>
      <c r="G1472" s="6" t="s">
        <v>2490</v>
      </c>
      <c r="H1472" s="55">
        <v>1</v>
      </c>
      <c r="I1472" s="6" t="s">
        <v>121</v>
      </c>
      <c r="J1472" s="6">
        <v>0</v>
      </c>
      <c r="K1472" s="6"/>
    </row>
    <row r="1473" spans="1:11" ht="15.6" x14ac:dyDescent="0.3">
      <c r="A1473" s="6" t="s">
        <v>132</v>
      </c>
      <c r="B1473" s="6" t="s">
        <v>3658</v>
      </c>
      <c r="C1473" s="6" t="s">
        <v>72</v>
      </c>
      <c r="D1473" s="6" t="s">
        <v>2841</v>
      </c>
      <c r="E1473" s="6" t="s">
        <v>3676</v>
      </c>
      <c r="F1473" s="6" t="s">
        <v>2488</v>
      </c>
      <c r="G1473" s="6" t="s">
        <v>848</v>
      </c>
      <c r="H1473" s="55">
        <v>1</v>
      </c>
      <c r="I1473" s="6" t="s">
        <v>121</v>
      </c>
      <c r="J1473" s="6">
        <v>0</v>
      </c>
      <c r="K1473" s="6"/>
    </row>
    <row r="1474" spans="1:11" ht="15.6" x14ac:dyDescent="0.3">
      <c r="A1474" s="6" t="s">
        <v>132</v>
      </c>
      <c r="B1474" s="6" t="s">
        <v>3658</v>
      </c>
      <c r="C1474" s="6" t="s">
        <v>72</v>
      </c>
      <c r="D1474" s="6" t="s">
        <v>2883</v>
      </c>
      <c r="E1474" s="6" t="s">
        <v>3677</v>
      </c>
      <c r="F1474" s="6" t="s">
        <v>678</v>
      </c>
      <c r="G1474" s="6" t="s">
        <v>2475</v>
      </c>
      <c r="H1474" s="55">
        <v>1</v>
      </c>
      <c r="I1474" s="6" t="s">
        <v>121</v>
      </c>
      <c r="J1474" s="6">
        <v>0</v>
      </c>
      <c r="K1474" s="6"/>
    </row>
    <row r="1475" spans="1:11" ht="15.6" x14ac:dyDescent="0.3">
      <c r="A1475" s="6" t="s">
        <v>132</v>
      </c>
      <c r="B1475" s="6" t="s">
        <v>3658</v>
      </c>
      <c r="C1475" s="6" t="s">
        <v>72</v>
      </c>
      <c r="D1475" s="6" t="s">
        <v>2861</v>
      </c>
      <c r="E1475" s="6" t="s">
        <v>3529</v>
      </c>
      <c r="F1475" s="6" t="s">
        <v>1907</v>
      </c>
      <c r="G1475" s="6" t="s">
        <v>1908</v>
      </c>
      <c r="H1475" s="55">
        <v>1</v>
      </c>
      <c r="I1475" s="6" t="s">
        <v>121</v>
      </c>
      <c r="J1475" s="6">
        <v>0</v>
      </c>
      <c r="K1475" s="6"/>
    </row>
    <row r="1476" spans="1:11" ht="15.6" x14ac:dyDescent="0.3">
      <c r="A1476" s="6" t="s">
        <v>132</v>
      </c>
      <c r="B1476" s="6" t="s">
        <v>3658</v>
      </c>
      <c r="C1476" s="6" t="s">
        <v>72</v>
      </c>
      <c r="D1476" s="6" t="s">
        <v>2853</v>
      </c>
      <c r="E1476" s="6" t="s">
        <v>3678</v>
      </c>
      <c r="F1476" s="6" t="s">
        <v>2473</v>
      </c>
      <c r="G1476" s="6" t="s">
        <v>2474</v>
      </c>
      <c r="H1476" s="55">
        <v>1</v>
      </c>
      <c r="I1476" s="6" t="s">
        <v>121</v>
      </c>
      <c r="J1476" s="6">
        <v>0</v>
      </c>
      <c r="K1476" s="6"/>
    </row>
    <row r="1477" spans="1:11" ht="15.6" x14ac:dyDescent="0.3">
      <c r="A1477" s="6" t="s">
        <v>132</v>
      </c>
      <c r="B1477" s="6" t="s">
        <v>3658</v>
      </c>
      <c r="C1477" s="6" t="s">
        <v>72</v>
      </c>
      <c r="D1477" s="6" t="s">
        <v>2845</v>
      </c>
      <c r="E1477" s="6" t="s">
        <v>3679</v>
      </c>
      <c r="F1477" s="6" t="s">
        <v>2433</v>
      </c>
      <c r="G1477" s="6" t="s">
        <v>135</v>
      </c>
      <c r="H1477" s="55">
        <v>1</v>
      </c>
      <c r="I1477" s="6" t="s">
        <v>121</v>
      </c>
      <c r="J1477" s="6">
        <v>0</v>
      </c>
      <c r="K1477" s="6"/>
    </row>
    <row r="1478" spans="1:11" ht="15.6" x14ac:dyDescent="0.3">
      <c r="A1478" s="6" t="s">
        <v>132</v>
      </c>
      <c r="B1478" s="6" t="s">
        <v>3658</v>
      </c>
      <c r="C1478" s="6" t="s">
        <v>72</v>
      </c>
      <c r="D1478" s="6" t="s">
        <v>3129</v>
      </c>
      <c r="E1478" s="6" t="s">
        <v>3680</v>
      </c>
      <c r="F1478" s="6" t="s">
        <v>2478</v>
      </c>
      <c r="G1478" s="6" t="s">
        <v>1954</v>
      </c>
      <c r="H1478" s="55">
        <v>1</v>
      </c>
      <c r="I1478" s="6" t="s">
        <v>121</v>
      </c>
      <c r="J1478" s="6">
        <v>0</v>
      </c>
      <c r="K1478" s="6"/>
    </row>
    <row r="1479" spans="1:11" ht="15.6" x14ac:dyDescent="0.3">
      <c r="A1479" s="6" t="s">
        <v>132</v>
      </c>
      <c r="B1479" s="6" t="s">
        <v>3658</v>
      </c>
      <c r="C1479" s="6" t="s">
        <v>72</v>
      </c>
      <c r="D1479" s="6" t="s">
        <v>2985</v>
      </c>
      <c r="E1479" s="6" t="s">
        <v>3681</v>
      </c>
      <c r="F1479" s="6" t="s">
        <v>2481</v>
      </c>
      <c r="G1479" s="6" t="s">
        <v>2482</v>
      </c>
      <c r="H1479" s="55">
        <v>1</v>
      </c>
      <c r="I1479" s="6" t="s">
        <v>121</v>
      </c>
      <c r="J1479" s="6">
        <v>0</v>
      </c>
      <c r="K1479" s="6"/>
    </row>
    <row r="1480" spans="1:11" ht="15.6" x14ac:dyDescent="0.3">
      <c r="A1480" s="6" t="s">
        <v>132</v>
      </c>
      <c r="B1480" s="6" t="s">
        <v>3658</v>
      </c>
      <c r="C1480" s="6" t="s">
        <v>72</v>
      </c>
      <c r="D1480" s="6" t="s">
        <v>2912</v>
      </c>
      <c r="E1480" s="6" t="s">
        <v>2476</v>
      </c>
      <c r="F1480" s="6" t="s">
        <v>2477</v>
      </c>
      <c r="G1480" s="6" t="s">
        <v>1740</v>
      </c>
      <c r="H1480" s="55">
        <v>1</v>
      </c>
      <c r="I1480" s="6" t="s">
        <v>121</v>
      </c>
      <c r="J1480" s="6">
        <v>0</v>
      </c>
      <c r="K1480" s="6"/>
    </row>
    <row r="1481" spans="1:11" ht="15.6" x14ac:dyDescent="0.3">
      <c r="A1481" s="6" t="s">
        <v>132</v>
      </c>
      <c r="B1481" s="6" t="s">
        <v>3658</v>
      </c>
      <c r="C1481" s="6" t="s">
        <v>72</v>
      </c>
      <c r="D1481" s="6" t="s">
        <v>2852</v>
      </c>
      <c r="E1481" s="6" t="s">
        <v>2479</v>
      </c>
      <c r="F1481" s="6" t="s">
        <v>2480</v>
      </c>
      <c r="G1481" s="6" t="s">
        <v>280</v>
      </c>
      <c r="H1481" s="55">
        <v>1</v>
      </c>
      <c r="I1481" s="6" t="s">
        <v>121</v>
      </c>
      <c r="J1481" s="6">
        <v>0</v>
      </c>
      <c r="K1481" s="6"/>
    </row>
    <row r="1482" spans="1:11" ht="15.6" x14ac:dyDescent="0.3">
      <c r="A1482" s="6" t="s">
        <v>132</v>
      </c>
      <c r="B1482" s="6" t="s">
        <v>3658</v>
      </c>
      <c r="C1482" s="6" t="s">
        <v>72</v>
      </c>
      <c r="D1482" s="6" t="s">
        <v>2836</v>
      </c>
      <c r="E1482" s="6" t="s">
        <v>2470</v>
      </c>
      <c r="F1482" s="6" t="s">
        <v>2471</v>
      </c>
      <c r="G1482" s="6" t="s">
        <v>914</v>
      </c>
      <c r="H1482" s="55">
        <v>1</v>
      </c>
      <c r="I1482" s="6" t="s">
        <v>121</v>
      </c>
      <c r="J1482" s="6">
        <v>0</v>
      </c>
      <c r="K1482" s="6"/>
    </row>
    <row r="1483" spans="1:11" s="8" customFormat="1" ht="15.6" x14ac:dyDescent="0.3">
      <c r="A1483" s="8" t="s">
        <v>2562</v>
      </c>
      <c r="B1483" s="61"/>
      <c r="H1483" s="29">
        <f>SUM(H1469:H1482)</f>
        <v>14</v>
      </c>
      <c r="J1483" s="29">
        <f>SUM(J1469:J1482)</f>
        <v>0</v>
      </c>
      <c r="K1483" s="62">
        <f>(J1483/H1483)</f>
        <v>0</v>
      </c>
    </row>
    <row r="1484" spans="1:11" ht="15.6" x14ac:dyDescent="0.3">
      <c r="A1484" s="6"/>
      <c r="B1484" s="6"/>
      <c r="C1484" s="6"/>
      <c r="D1484" s="6"/>
      <c r="E1484" s="6"/>
      <c r="F1484" s="6"/>
      <c r="G1484" s="6"/>
      <c r="H1484" s="55"/>
      <c r="I1484" s="6"/>
      <c r="J1484" s="6"/>
      <c r="K1484" s="6"/>
    </row>
    <row r="1485" spans="1:11" ht="15.6" x14ac:dyDescent="0.3">
      <c r="A1485" s="6" t="s">
        <v>132</v>
      </c>
      <c r="B1485" s="6" t="s">
        <v>3658</v>
      </c>
      <c r="C1485" s="6" t="s">
        <v>74</v>
      </c>
      <c r="D1485" s="6" t="s">
        <v>2836</v>
      </c>
      <c r="E1485" s="6" t="s">
        <v>2491</v>
      </c>
      <c r="F1485" s="6" t="s">
        <v>2492</v>
      </c>
      <c r="G1485" s="6" t="s">
        <v>288</v>
      </c>
      <c r="H1485" s="55">
        <v>1</v>
      </c>
      <c r="I1485" s="6" t="s">
        <v>121</v>
      </c>
      <c r="J1485" s="6">
        <v>0</v>
      </c>
      <c r="K1485" s="6"/>
    </row>
    <row r="1486" spans="1:11" ht="15.6" x14ac:dyDescent="0.3">
      <c r="A1486" s="6" t="s">
        <v>132</v>
      </c>
      <c r="B1486" s="6" t="s">
        <v>3658</v>
      </c>
      <c r="C1486" s="6" t="s">
        <v>74</v>
      </c>
      <c r="D1486" s="6" t="s">
        <v>2893</v>
      </c>
      <c r="E1486" s="6" t="s">
        <v>3682</v>
      </c>
      <c r="F1486" s="6" t="s">
        <v>953</v>
      </c>
      <c r="G1486" s="6" t="s">
        <v>3683</v>
      </c>
      <c r="H1486" s="55">
        <v>1</v>
      </c>
      <c r="I1486" s="6" t="s">
        <v>121</v>
      </c>
      <c r="J1486" s="6">
        <v>0</v>
      </c>
      <c r="K1486" s="6"/>
    </row>
    <row r="1487" spans="1:11" ht="15.6" x14ac:dyDescent="0.3">
      <c r="A1487" s="6" t="s">
        <v>132</v>
      </c>
      <c r="B1487" s="6" t="s">
        <v>3658</v>
      </c>
      <c r="C1487" s="6" t="s">
        <v>74</v>
      </c>
      <c r="D1487" s="6" t="s">
        <v>2853</v>
      </c>
      <c r="E1487" s="6" t="s">
        <v>2510</v>
      </c>
      <c r="F1487" s="6" t="s">
        <v>2511</v>
      </c>
      <c r="G1487" s="6" t="s">
        <v>2512</v>
      </c>
      <c r="H1487" s="55">
        <v>1</v>
      </c>
      <c r="I1487" s="6" t="s">
        <v>121</v>
      </c>
      <c r="J1487" s="6">
        <v>0</v>
      </c>
      <c r="K1487" s="6"/>
    </row>
    <row r="1488" spans="1:11" ht="15.6" x14ac:dyDescent="0.3">
      <c r="A1488" s="6" t="s">
        <v>132</v>
      </c>
      <c r="B1488" s="6" t="s">
        <v>3658</v>
      </c>
      <c r="C1488" s="6" t="s">
        <v>74</v>
      </c>
      <c r="D1488" s="6" t="s">
        <v>2907</v>
      </c>
      <c r="E1488" s="6" t="s">
        <v>2506</v>
      </c>
      <c r="F1488" s="6" t="s">
        <v>516</v>
      </c>
      <c r="G1488" s="6" t="s">
        <v>256</v>
      </c>
      <c r="H1488" s="55">
        <v>1</v>
      </c>
      <c r="I1488" s="6" t="s">
        <v>121</v>
      </c>
      <c r="J1488" s="6">
        <v>0</v>
      </c>
      <c r="K1488" s="6"/>
    </row>
    <row r="1489" spans="1:11" ht="15.6" x14ac:dyDescent="0.3">
      <c r="A1489" s="6" t="s">
        <v>132</v>
      </c>
      <c r="B1489" s="6" t="s">
        <v>3658</v>
      </c>
      <c r="C1489" s="6" t="s">
        <v>74</v>
      </c>
      <c r="D1489" s="6" t="s">
        <v>2907</v>
      </c>
      <c r="E1489" s="6" t="s">
        <v>2494</v>
      </c>
      <c r="F1489" s="6" t="s">
        <v>2495</v>
      </c>
      <c r="G1489" s="6" t="s">
        <v>2496</v>
      </c>
      <c r="H1489" s="55">
        <v>1</v>
      </c>
      <c r="I1489" s="6" t="s">
        <v>121</v>
      </c>
      <c r="J1489" s="6">
        <v>0</v>
      </c>
      <c r="K1489" s="6"/>
    </row>
    <row r="1490" spans="1:11" ht="15.6" x14ac:dyDescent="0.3">
      <c r="A1490" s="6" t="s">
        <v>132</v>
      </c>
      <c r="B1490" s="6" t="s">
        <v>3658</v>
      </c>
      <c r="C1490" s="6" t="s">
        <v>74</v>
      </c>
      <c r="D1490" s="6" t="s">
        <v>2856</v>
      </c>
      <c r="E1490" s="6" t="s">
        <v>2515</v>
      </c>
      <c r="F1490" s="6" t="s">
        <v>2516</v>
      </c>
      <c r="G1490" s="6" t="s">
        <v>2517</v>
      </c>
      <c r="H1490" s="55">
        <v>1</v>
      </c>
      <c r="I1490" s="6" t="s">
        <v>121</v>
      </c>
      <c r="J1490" s="6">
        <v>0</v>
      </c>
      <c r="K1490" s="6"/>
    </row>
    <row r="1491" spans="1:11" ht="15.6" x14ac:dyDescent="0.3">
      <c r="A1491" s="6" t="s">
        <v>132</v>
      </c>
      <c r="B1491" s="6" t="s">
        <v>3658</v>
      </c>
      <c r="C1491" s="6" t="s">
        <v>74</v>
      </c>
      <c r="D1491" s="6" t="s">
        <v>3160</v>
      </c>
      <c r="E1491" s="6" t="s">
        <v>3684</v>
      </c>
      <c r="F1491" s="6" t="s">
        <v>2508</v>
      </c>
      <c r="G1491" s="6" t="s">
        <v>2509</v>
      </c>
      <c r="H1491" s="55">
        <v>1</v>
      </c>
      <c r="I1491" s="6" t="s">
        <v>121</v>
      </c>
      <c r="J1491" s="6">
        <v>0</v>
      </c>
      <c r="K1491" s="6"/>
    </row>
    <row r="1492" spans="1:11" ht="15.6" x14ac:dyDescent="0.3">
      <c r="A1492" s="6" t="s">
        <v>132</v>
      </c>
      <c r="B1492" s="6" t="s">
        <v>3658</v>
      </c>
      <c r="C1492" s="6" t="s">
        <v>74</v>
      </c>
      <c r="D1492" s="6" t="s">
        <v>3114</v>
      </c>
      <c r="E1492" s="6" t="s">
        <v>3685</v>
      </c>
      <c r="F1492" s="6" t="s">
        <v>944</v>
      </c>
      <c r="G1492" s="6" t="s">
        <v>2020</v>
      </c>
      <c r="H1492" s="55">
        <v>1</v>
      </c>
      <c r="I1492" s="6" t="s">
        <v>105</v>
      </c>
      <c r="J1492" s="6">
        <v>1</v>
      </c>
      <c r="K1492" s="6"/>
    </row>
    <row r="1493" spans="1:11" ht="15.6" x14ac:dyDescent="0.3">
      <c r="A1493" s="6" t="s">
        <v>132</v>
      </c>
      <c r="B1493" s="6" t="s">
        <v>3658</v>
      </c>
      <c r="C1493" s="6" t="s">
        <v>74</v>
      </c>
      <c r="D1493" s="6" t="s">
        <v>2875</v>
      </c>
      <c r="E1493" s="6" t="s">
        <v>3686</v>
      </c>
      <c r="F1493" s="6" t="s">
        <v>2507</v>
      </c>
      <c r="G1493" s="6" t="s">
        <v>711</v>
      </c>
      <c r="H1493" s="55">
        <v>1</v>
      </c>
      <c r="I1493" s="6" t="s">
        <v>121</v>
      </c>
      <c r="J1493" s="6">
        <v>0</v>
      </c>
      <c r="K1493" s="6"/>
    </row>
    <row r="1494" spans="1:11" ht="15.6" x14ac:dyDescent="0.3">
      <c r="A1494" s="6" t="s">
        <v>132</v>
      </c>
      <c r="B1494" s="6" t="s">
        <v>3658</v>
      </c>
      <c r="C1494" s="6" t="s">
        <v>74</v>
      </c>
      <c r="D1494" s="6" t="s">
        <v>2940</v>
      </c>
      <c r="E1494" s="6" t="s">
        <v>3687</v>
      </c>
      <c r="F1494" s="6" t="s">
        <v>2493</v>
      </c>
      <c r="G1494" s="6" t="s">
        <v>447</v>
      </c>
      <c r="H1494" s="55">
        <v>1</v>
      </c>
      <c r="I1494" s="6" t="s">
        <v>105</v>
      </c>
      <c r="J1494" s="6">
        <v>1</v>
      </c>
      <c r="K1494" s="6"/>
    </row>
    <row r="1495" spans="1:11" ht="15.6" x14ac:dyDescent="0.3">
      <c r="A1495" s="6" t="s">
        <v>132</v>
      </c>
      <c r="B1495" s="6" t="s">
        <v>3658</v>
      </c>
      <c r="C1495" s="6" t="s">
        <v>74</v>
      </c>
      <c r="D1495" s="6" t="s">
        <v>3421</v>
      </c>
      <c r="E1495" s="6" t="s">
        <v>3688</v>
      </c>
      <c r="F1495" s="6" t="s">
        <v>2513</v>
      </c>
      <c r="G1495" s="6" t="s">
        <v>551</v>
      </c>
      <c r="H1495" s="55">
        <v>1</v>
      </c>
      <c r="I1495" s="6" t="s">
        <v>105</v>
      </c>
      <c r="J1495" s="6">
        <v>1</v>
      </c>
      <c r="K1495" s="6"/>
    </row>
    <row r="1496" spans="1:11" ht="15.6" x14ac:dyDescent="0.3">
      <c r="A1496" s="6" t="s">
        <v>132</v>
      </c>
      <c r="B1496" s="6" t="s">
        <v>3658</v>
      </c>
      <c r="C1496" s="6" t="s">
        <v>74</v>
      </c>
      <c r="D1496" s="6" t="s">
        <v>3342</v>
      </c>
      <c r="E1496" s="6" t="s">
        <v>3689</v>
      </c>
      <c r="F1496" s="6" t="s">
        <v>775</v>
      </c>
      <c r="G1496" s="6" t="s">
        <v>1240</v>
      </c>
      <c r="H1496" s="55">
        <v>1</v>
      </c>
      <c r="I1496" s="6" t="s">
        <v>121</v>
      </c>
      <c r="J1496" s="6">
        <v>0</v>
      </c>
      <c r="K1496" s="6"/>
    </row>
    <row r="1497" spans="1:11" ht="15.6" x14ac:dyDescent="0.3">
      <c r="A1497" s="6" t="s">
        <v>132</v>
      </c>
      <c r="B1497" s="6" t="s">
        <v>3658</v>
      </c>
      <c r="C1497" s="6" t="s">
        <v>74</v>
      </c>
      <c r="D1497" s="6" t="s">
        <v>2861</v>
      </c>
      <c r="E1497" s="6" t="s">
        <v>3690</v>
      </c>
      <c r="F1497" s="6" t="s">
        <v>2504</v>
      </c>
      <c r="G1497" s="6" t="s">
        <v>2505</v>
      </c>
      <c r="H1497" s="55">
        <v>1</v>
      </c>
      <c r="I1497" s="6" t="s">
        <v>121</v>
      </c>
      <c r="J1497" s="6">
        <v>0</v>
      </c>
      <c r="K1497" s="6"/>
    </row>
    <row r="1498" spans="1:11" ht="15.6" x14ac:dyDescent="0.3">
      <c r="A1498" s="6" t="s">
        <v>132</v>
      </c>
      <c r="B1498" s="6" t="s">
        <v>3658</v>
      </c>
      <c r="C1498" s="6" t="s">
        <v>74</v>
      </c>
      <c r="D1498" s="6" t="s">
        <v>3290</v>
      </c>
      <c r="E1498" s="6" t="s">
        <v>3691</v>
      </c>
      <c r="F1498" s="6" t="s">
        <v>2514</v>
      </c>
      <c r="G1498" s="6" t="s">
        <v>2273</v>
      </c>
      <c r="H1498" s="55">
        <v>1</v>
      </c>
      <c r="I1498" s="6" t="s">
        <v>121</v>
      </c>
      <c r="J1498" s="6">
        <v>0</v>
      </c>
      <c r="K1498" s="6"/>
    </row>
    <row r="1499" spans="1:11" ht="15.6" x14ac:dyDescent="0.3">
      <c r="A1499" s="6" t="s">
        <v>132</v>
      </c>
      <c r="B1499" s="6" t="s">
        <v>3658</v>
      </c>
      <c r="C1499" s="6" t="s">
        <v>74</v>
      </c>
      <c r="D1499" s="6" t="s">
        <v>2972</v>
      </c>
      <c r="E1499" s="6" t="s">
        <v>3692</v>
      </c>
      <c r="F1499" s="6" t="s">
        <v>136</v>
      </c>
      <c r="G1499" s="6" t="s">
        <v>1067</v>
      </c>
      <c r="H1499" s="55">
        <v>1</v>
      </c>
      <c r="I1499" s="6" t="s">
        <v>121</v>
      </c>
      <c r="J1499" s="6">
        <v>0</v>
      </c>
      <c r="K1499" s="6"/>
    </row>
    <row r="1500" spans="1:11" ht="15.6" x14ac:dyDescent="0.3">
      <c r="A1500" s="6" t="s">
        <v>132</v>
      </c>
      <c r="B1500" s="6" t="s">
        <v>3658</v>
      </c>
      <c r="C1500" s="6" t="s">
        <v>74</v>
      </c>
      <c r="D1500" s="6" t="s">
        <v>2837</v>
      </c>
      <c r="E1500" s="6" t="s">
        <v>2528</v>
      </c>
      <c r="F1500" s="6" t="s">
        <v>2529</v>
      </c>
      <c r="G1500" s="6" t="s">
        <v>1562</v>
      </c>
      <c r="H1500" s="55">
        <v>1</v>
      </c>
      <c r="I1500" s="6" t="s">
        <v>121</v>
      </c>
      <c r="J1500" s="6">
        <v>0</v>
      </c>
      <c r="K1500" s="6"/>
    </row>
    <row r="1501" spans="1:11" ht="15.6" x14ac:dyDescent="0.3">
      <c r="A1501" s="6" t="s">
        <v>132</v>
      </c>
      <c r="B1501" s="6" t="s">
        <v>3658</v>
      </c>
      <c r="C1501" s="6" t="s">
        <v>74</v>
      </c>
      <c r="D1501" s="6" t="s">
        <v>2861</v>
      </c>
      <c r="E1501" s="6" t="s">
        <v>2498</v>
      </c>
      <c r="F1501" s="6" t="s">
        <v>2499</v>
      </c>
      <c r="G1501" s="6" t="s">
        <v>2500</v>
      </c>
      <c r="H1501" s="55">
        <v>1</v>
      </c>
      <c r="I1501" s="6" t="s">
        <v>121</v>
      </c>
      <c r="J1501" s="6">
        <v>0</v>
      </c>
      <c r="K1501" s="6"/>
    </row>
    <row r="1502" spans="1:11" ht="15.6" x14ac:dyDescent="0.3">
      <c r="A1502" s="6" t="s">
        <v>132</v>
      </c>
      <c r="B1502" s="6" t="s">
        <v>3658</v>
      </c>
      <c r="C1502" s="6" t="s">
        <v>74</v>
      </c>
      <c r="D1502" s="6" t="s">
        <v>2836</v>
      </c>
      <c r="E1502" s="6" t="s">
        <v>2518</v>
      </c>
      <c r="F1502" s="6" t="s">
        <v>2519</v>
      </c>
      <c r="G1502" s="6" t="s">
        <v>114</v>
      </c>
      <c r="H1502" s="55">
        <v>1</v>
      </c>
      <c r="I1502" s="6" t="s">
        <v>121</v>
      </c>
      <c r="J1502" s="6">
        <v>0</v>
      </c>
      <c r="K1502" s="6"/>
    </row>
    <row r="1503" spans="1:11" ht="15.6" x14ac:dyDescent="0.3">
      <c r="A1503" s="6" t="s">
        <v>132</v>
      </c>
      <c r="B1503" s="6" t="s">
        <v>3658</v>
      </c>
      <c r="C1503" s="6" t="s">
        <v>74</v>
      </c>
      <c r="D1503" s="6" t="s">
        <v>2836</v>
      </c>
      <c r="E1503" s="6" t="s">
        <v>2520</v>
      </c>
      <c r="F1503" s="6" t="s">
        <v>885</v>
      </c>
      <c r="G1503" s="6" t="s">
        <v>2521</v>
      </c>
      <c r="H1503" s="55">
        <v>1</v>
      </c>
      <c r="I1503" s="6" t="s">
        <v>121</v>
      </c>
      <c r="J1503" s="6">
        <v>0</v>
      </c>
      <c r="K1503" s="6"/>
    </row>
    <row r="1504" spans="1:11" ht="15.6" x14ac:dyDescent="0.3">
      <c r="A1504" s="6" t="s">
        <v>132</v>
      </c>
      <c r="B1504" s="6" t="s">
        <v>3658</v>
      </c>
      <c r="C1504" s="6" t="s">
        <v>74</v>
      </c>
      <c r="D1504" s="6" t="s">
        <v>2855</v>
      </c>
      <c r="E1504" s="6" t="s">
        <v>2497</v>
      </c>
      <c r="F1504" s="6" t="s">
        <v>1363</v>
      </c>
      <c r="G1504" s="6" t="s">
        <v>764</v>
      </c>
      <c r="H1504" s="55">
        <v>1</v>
      </c>
      <c r="I1504" s="6" t="s">
        <v>121</v>
      </c>
      <c r="J1504" s="6">
        <v>0</v>
      </c>
      <c r="K1504" s="6"/>
    </row>
    <row r="1505" spans="1:11" ht="15.6" x14ac:dyDescent="0.3">
      <c r="A1505" s="6" t="s">
        <v>132</v>
      </c>
      <c r="B1505" s="6" t="s">
        <v>3658</v>
      </c>
      <c r="C1505" s="6" t="s">
        <v>74</v>
      </c>
      <c r="D1505" s="6" t="s">
        <v>2836</v>
      </c>
      <c r="E1505" s="6" t="s">
        <v>2525</v>
      </c>
      <c r="F1505" s="6" t="s">
        <v>2526</v>
      </c>
      <c r="G1505" s="6" t="s">
        <v>2527</v>
      </c>
      <c r="H1505" s="55">
        <v>1</v>
      </c>
      <c r="I1505" s="6" t="s">
        <v>121</v>
      </c>
      <c r="J1505" s="6">
        <v>0</v>
      </c>
      <c r="K1505" s="6"/>
    </row>
    <row r="1506" spans="1:11" ht="15.6" x14ac:dyDescent="0.3">
      <c r="A1506" s="6" t="s">
        <v>132</v>
      </c>
      <c r="B1506" s="6" t="s">
        <v>3658</v>
      </c>
      <c r="C1506" s="6" t="s">
        <v>74</v>
      </c>
      <c r="D1506" s="6" t="s">
        <v>2875</v>
      </c>
      <c r="E1506" s="6" t="s">
        <v>2522</v>
      </c>
      <c r="F1506" s="6" t="s">
        <v>2523</v>
      </c>
      <c r="G1506" s="6" t="s">
        <v>2524</v>
      </c>
      <c r="H1506" s="55">
        <v>1</v>
      </c>
      <c r="I1506" s="6" t="s">
        <v>121</v>
      </c>
      <c r="J1506" s="6">
        <v>0</v>
      </c>
      <c r="K1506" s="6"/>
    </row>
    <row r="1507" spans="1:11" ht="15.6" x14ac:dyDescent="0.3">
      <c r="A1507" s="6" t="s">
        <v>132</v>
      </c>
      <c r="B1507" s="6" t="s">
        <v>3658</v>
      </c>
      <c r="C1507" s="6" t="s">
        <v>74</v>
      </c>
      <c r="D1507" s="6" t="s">
        <v>2893</v>
      </c>
      <c r="E1507" s="6" t="s">
        <v>3693</v>
      </c>
      <c r="F1507" s="6" t="s">
        <v>3694</v>
      </c>
      <c r="G1507" s="6" t="s">
        <v>2226</v>
      </c>
      <c r="H1507" s="55">
        <v>1</v>
      </c>
      <c r="I1507" s="6" t="s">
        <v>121</v>
      </c>
      <c r="J1507" s="6">
        <v>0</v>
      </c>
      <c r="K1507" s="6"/>
    </row>
    <row r="1508" spans="1:11" ht="15.6" x14ac:dyDescent="0.3">
      <c r="A1508" s="6" t="s">
        <v>132</v>
      </c>
      <c r="B1508" s="6" t="s">
        <v>3658</v>
      </c>
      <c r="C1508" s="6" t="s">
        <v>74</v>
      </c>
      <c r="D1508" s="6" t="s">
        <v>2837</v>
      </c>
      <c r="E1508" s="6" t="s">
        <v>2501</v>
      </c>
      <c r="F1508" s="6" t="s">
        <v>2502</v>
      </c>
      <c r="G1508" s="6" t="s">
        <v>2503</v>
      </c>
      <c r="H1508" s="55">
        <v>1</v>
      </c>
      <c r="I1508" s="6" t="s">
        <v>121</v>
      </c>
      <c r="J1508" s="6">
        <v>0</v>
      </c>
      <c r="K1508" s="6"/>
    </row>
    <row r="1509" spans="1:11" s="8" customFormat="1" ht="15.6" x14ac:dyDescent="0.3">
      <c r="A1509" s="8" t="s">
        <v>2561</v>
      </c>
      <c r="B1509" s="61"/>
      <c r="H1509" s="29">
        <f>SUM(H1485:H1508)</f>
        <v>24</v>
      </c>
      <c r="J1509" s="29">
        <f>SUM(J1485:J1508)</f>
        <v>3</v>
      </c>
      <c r="K1509" s="62">
        <f>(J1509/H1509)</f>
        <v>0.125</v>
      </c>
    </row>
    <row r="1510" spans="1:11" s="8" customFormat="1" ht="15.6" x14ac:dyDescent="0.3">
      <c r="A1510" s="8" t="s">
        <v>2563</v>
      </c>
      <c r="B1510" s="61"/>
      <c r="H1510" s="29">
        <f>SUM(H1448+H1467+H1483+H1509)</f>
        <v>66</v>
      </c>
      <c r="J1510" s="29">
        <f>SUM(J1448+J1467+J1483+J1509)</f>
        <v>3</v>
      </c>
      <c r="K1510" s="62">
        <f>(J1510/H1510)</f>
        <v>4.5454545454545456E-2</v>
      </c>
    </row>
    <row r="1511" spans="1:11" s="41" customFormat="1" ht="15.6" x14ac:dyDescent="0.3">
      <c r="A1511" s="41" t="s">
        <v>2564</v>
      </c>
      <c r="B1511" s="63"/>
      <c r="H1511" s="52">
        <f>SUM(H1101+H1216+H1271+H1335+H1435+H1510)</f>
        <v>434</v>
      </c>
      <c r="J1511" s="52">
        <f>SUM(J1101+J1216+J1271+J1335+J1435+J1510)</f>
        <v>4</v>
      </c>
      <c r="K1511" s="53">
        <f>(J1511/H1511)</f>
        <v>9.2165898617511521E-3</v>
      </c>
    </row>
    <row r="1512" spans="1:11" ht="15.6" x14ac:dyDescent="0.3">
      <c r="A1512" s="6"/>
      <c r="B1512" s="6"/>
      <c r="C1512" s="6"/>
      <c r="D1512" s="6"/>
      <c r="E1512" s="6"/>
      <c r="F1512" s="6"/>
      <c r="G1512" s="6"/>
      <c r="H1512" s="55"/>
      <c r="I1512" s="6"/>
      <c r="J1512" s="6"/>
      <c r="K1512" s="6"/>
    </row>
    <row r="1513" spans="1:11" s="64" customFormat="1" ht="15.6" x14ac:dyDescent="0.3">
      <c r="A1513" s="64" t="s">
        <v>2565</v>
      </c>
      <c r="B1513" s="65"/>
      <c r="H1513" s="84">
        <f>SUM(H386+H1014+H1511)</f>
        <v>1311</v>
      </c>
      <c r="J1513" s="84">
        <f>SUM(J386+J1014+J1511)</f>
        <v>15</v>
      </c>
      <c r="K1513" s="66">
        <f>(J1513/H1513)</f>
        <v>1.1441647597254004E-2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083E-46A2-4A63-A4A5-AAA120ED6FBF}">
  <dimension ref="A2:AF149"/>
  <sheetViews>
    <sheetView topLeftCell="Q65" workbookViewId="0">
      <selection activeCell="AC70" sqref="AC70"/>
    </sheetView>
  </sheetViews>
  <sheetFormatPr defaultRowHeight="14.4" x14ac:dyDescent="0.3"/>
  <cols>
    <col min="3" max="3" width="15" customWidth="1"/>
    <col min="4" max="4" width="47.21875" customWidth="1"/>
    <col min="16" max="16" width="8.88671875" style="38"/>
    <col min="20" max="20" width="15" customWidth="1"/>
    <col min="21" max="21" width="47.109375" customWidth="1"/>
  </cols>
  <sheetData>
    <row r="2" spans="1:31" x14ac:dyDescent="0.3">
      <c r="A2" s="4"/>
    </row>
    <row r="3" spans="1:31" x14ac:dyDescent="0.3">
      <c r="A3" s="4"/>
    </row>
    <row r="4" spans="1:31" x14ac:dyDescent="0.3">
      <c r="A4" s="4"/>
    </row>
    <row r="5" spans="1:31" x14ac:dyDescent="0.3">
      <c r="A5" s="4"/>
    </row>
    <row r="6" spans="1:31" x14ac:dyDescent="0.3">
      <c r="A6" s="4"/>
    </row>
    <row r="7" spans="1:31" s="68" customFormat="1" ht="18" x14ac:dyDescent="0.35">
      <c r="A7" s="280" t="s">
        <v>2745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67"/>
      <c r="P7" s="69"/>
      <c r="R7" s="280" t="s">
        <v>2746</v>
      </c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1"/>
      <c r="AD7" s="67"/>
    </row>
    <row r="8" spans="1:31" s="68" customFormat="1" ht="18" x14ac:dyDescent="0.35">
      <c r="A8" s="45"/>
      <c r="B8" s="16"/>
      <c r="C8" s="16"/>
      <c r="E8" s="45" t="s">
        <v>3940</v>
      </c>
      <c r="F8" s="16"/>
      <c r="G8" s="16"/>
      <c r="H8" s="16"/>
      <c r="I8" s="16"/>
      <c r="J8" s="16"/>
      <c r="K8" s="16"/>
      <c r="L8" s="16"/>
      <c r="M8" s="67"/>
      <c r="P8" s="69"/>
      <c r="R8" s="45"/>
      <c r="S8" s="16"/>
      <c r="T8" s="16"/>
      <c r="U8" s="16"/>
      <c r="V8" s="45" t="s">
        <v>4567</v>
      </c>
      <c r="W8" s="16"/>
      <c r="X8" s="16"/>
      <c r="Y8" s="16"/>
      <c r="Z8" s="16"/>
      <c r="AA8" s="16"/>
      <c r="AB8" s="16"/>
      <c r="AC8" s="16"/>
      <c r="AD8" s="67"/>
    </row>
    <row r="9" spans="1:31" ht="15.6" x14ac:dyDescent="0.3">
      <c r="A9" s="2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5"/>
      <c r="R9" s="2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5"/>
    </row>
    <row r="10" spans="1:31" ht="15.6" x14ac:dyDescent="0.3">
      <c r="A10" s="24" t="s">
        <v>0</v>
      </c>
      <c r="C10" s="2"/>
      <c r="D10" s="2" t="s">
        <v>2568</v>
      </c>
      <c r="E10" s="2" t="s">
        <v>2594</v>
      </c>
      <c r="F10" s="2" t="s">
        <v>2595</v>
      </c>
      <c r="G10" s="2" t="s">
        <v>2596</v>
      </c>
      <c r="H10" s="2" t="s">
        <v>2597</v>
      </c>
      <c r="I10" s="2" t="s">
        <v>2598</v>
      </c>
      <c r="J10" s="2" t="s">
        <v>2599</v>
      </c>
      <c r="K10" s="2" t="s">
        <v>2600</v>
      </c>
      <c r="L10" s="2" t="s">
        <v>2601</v>
      </c>
      <c r="M10" s="24" t="s">
        <v>2689</v>
      </c>
      <c r="N10" s="2" t="s">
        <v>2681</v>
      </c>
      <c r="R10" s="24" t="s">
        <v>0</v>
      </c>
      <c r="T10" s="2"/>
      <c r="U10" s="2" t="s">
        <v>2568</v>
      </c>
      <c r="V10" s="2" t="s">
        <v>2594</v>
      </c>
      <c r="W10" s="2" t="s">
        <v>2595</v>
      </c>
      <c r="X10" s="2" t="s">
        <v>2596</v>
      </c>
      <c r="Y10" s="2" t="s">
        <v>2597</v>
      </c>
      <c r="Z10" s="2" t="s">
        <v>2598</v>
      </c>
      <c r="AA10" s="2" t="s">
        <v>2599</v>
      </c>
      <c r="AB10" s="2" t="s">
        <v>2600</v>
      </c>
      <c r="AC10" s="2" t="s">
        <v>2601</v>
      </c>
      <c r="AD10" s="24" t="s">
        <v>2739</v>
      </c>
      <c r="AE10" s="2" t="s">
        <v>2681</v>
      </c>
    </row>
    <row r="11" spans="1:31" s="4" customFormat="1" ht="15.6" x14ac:dyDescent="0.3">
      <c r="A11" s="25" t="s">
        <v>104</v>
      </c>
      <c r="C11" s="25"/>
      <c r="D11" s="25" t="s">
        <v>2682</v>
      </c>
      <c r="E11" s="24">
        <f t="shared" ref="E11:K11" si="0">E52</f>
        <v>17</v>
      </c>
      <c r="F11" s="24">
        <f t="shared" si="0"/>
        <v>17</v>
      </c>
      <c r="G11" s="24">
        <f t="shared" si="0"/>
        <v>15</v>
      </c>
      <c r="H11" s="24">
        <f t="shared" si="0"/>
        <v>16</v>
      </c>
      <c r="I11" s="24">
        <f t="shared" si="0"/>
        <v>13</v>
      </c>
      <c r="J11" s="24">
        <f t="shared" si="0"/>
        <v>14</v>
      </c>
      <c r="K11" s="24">
        <f t="shared" si="0"/>
        <v>14</v>
      </c>
      <c r="L11" s="24">
        <f>SUM(E11:K11)</f>
        <v>106</v>
      </c>
      <c r="M11" s="28">
        <f>L11/131</f>
        <v>0.80916030534351147</v>
      </c>
      <c r="N11" s="25">
        <v>10</v>
      </c>
      <c r="P11" s="73"/>
      <c r="R11" s="25" t="s">
        <v>104</v>
      </c>
      <c r="T11" s="25"/>
      <c r="U11" s="25" t="s">
        <v>2740</v>
      </c>
      <c r="V11" s="24">
        <f t="shared" ref="V11:AB11" si="1">V52</f>
        <v>1</v>
      </c>
      <c r="W11" s="24">
        <f t="shared" si="1"/>
        <v>2</v>
      </c>
      <c r="X11" s="24">
        <f t="shared" si="1"/>
        <v>0</v>
      </c>
      <c r="Y11" s="24">
        <f t="shared" si="1"/>
        <v>4</v>
      </c>
      <c r="Z11" s="24">
        <f t="shared" si="1"/>
        <v>4</v>
      </c>
      <c r="AA11" s="24">
        <f t="shared" si="1"/>
        <v>3</v>
      </c>
      <c r="AB11" s="24">
        <f t="shared" si="1"/>
        <v>2</v>
      </c>
      <c r="AC11" s="24">
        <f>SUM(V11:AB11)</f>
        <v>16</v>
      </c>
      <c r="AD11" s="28">
        <f>AC11/131</f>
        <v>0.12213740458015267</v>
      </c>
      <c r="AE11" s="25">
        <v>0</v>
      </c>
    </row>
    <row r="12" spans="1:31" s="4" customFormat="1" ht="15.6" x14ac:dyDescent="0.3">
      <c r="A12" s="25" t="s">
        <v>792</v>
      </c>
      <c r="C12" s="25"/>
      <c r="D12" s="25" t="s">
        <v>2683</v>
      </c>
      <c r="E12" s="24">
        <f>+E101</f>
        <v>27</v>
      </c>
      <c r="F12" s="24">
        <f>+F101</f>
        <v>24</v>
      </c>
      <c r="G12" s="24">
        <f>G101</f>
        <v>24</v>
      </c>
      <c r="H12" s="24">
        <f>H101</f>
        <v>22</v>
      </c>
      <c r="I12" s="24">
        <f>I101</f>
        <v>24</v>
      </c>
      <c r="J12" s="24">
        <f>J101</f>
        <v>21</v>
      </c>
      <c r="K12" s="24">
        <f>K101</f>
        <v>17</v>
      </c>
      <c r="L12" s="24">
        <f>SUM(E12:K12)</f>
        <v>159</v>
      </c>
      <c r="M12" s="28">
        <f>L12/214</f>
        <v>0.7429906542056075</v>
      </c>
      <c r="N12" s="25">
        <v>8</v>
      </c>
      <c r="P12" s="73"/>
      <c r="R12" s="25" t="s">
        <v>792</v>
      </c>
      <c r="T12" s="25"/>
      <c r="U12" s="25" t="s">
        <v>2741</v>
      </c>
      <c r="V12" s="24">
        <f>+V101</f>
        <v>15</v>
      </c>
      <c r="W12" s="24">
        <f>+W101</f>
        <v>11</v>
      </c>
      <c r="X12" s="24">
        <f>X101</f>
        <v>13</v>
      </c>
      <c r="Y12" s="24">
        <f>Y101</f>
        <v>17</v>
      </c>
      <c r="Z12" s="24">
        <f>Z101</f>
        <v>10</v>
      </c>
      <c r="AA12" s="24">
        <f>AA101</f>
        <v>12</v>
      </c>
      <c r="AB12" s="24">
        <f>AB101</f>
        <v>15</v>
      </c>
      <c r="AC12" s="24">
        <f>SUM(V12:AB12)</f>
        <v>93</v>
      </c>
      <c r="AD12" s="28">
        <f>AC12/214</f>
        <v>0.43457943925233644</v>
      </c>
      <c r="AE12" s="25">
        <v>1</v>
      </c>
    </row>
    <row r="13" spans="1:31" s="4" customFormat="1" ht="15.6" x14ac:dyDescent="0.3">
      <c r="A13" s="25" t="s">
        <v>132</v>
      </c>
      <c r="C13" s="25"/>
      <c r="D13" s="25" t="s">
        <v>2687</v>
      </c>
      <c r="E13" s="24">
        <f>E143</f>
        <v>24</v>
      </c>
      <c r="F13" s="24">
        <f>F143</f>
        <v>25</v>
      </c>
      <c r="G13" s="24">
        <f>+G143</f>
        <v>19</v>
      </c>
      <c r="H13" s="24">
        <f>+H143</f>
        <v>18</v>
      </c>
      <c r="I13" s="24">
        <f>I143</f>
        <v>21</v>
      </c>
      <c r="J13" s="24">
        <f>J143</f>
        <v>19</v>
      </c>
      <c r="K13" s="24">
        <f>K143</f>
        <v>19</v>
      </c>
      <c r="L13" s="24">
        <f>SUM(E13:K13)</f>
        <v>145</v>
      </c>
      <c r="M13" s="28">
        <f>L13/165</f>
        <v>0.87878787878787878</v>
      </c>
      <c r="N13" s="25">
        <v>11</v>
      </c>
      <c r="P13" s="73"/>
      <c r="R13" s="25" t="s">
        <v>132</v>
      </c>
      <c r="T13" s="25"/>
      <c r="U13" s="25" t="s">
        <v>2742</v>
      </c>
      <c r="V13" s="24">
        <f>V143</f>
        <v>9</v>
      </c>
      <c r="W13" s="24">
        <f>W143</f>
        <v>7</v>
      </c>
      <c r="X13" s="24">
        <f>+X143</f>
        <v>8</v>
      </c>
      <c r="Y13" s="24">
        <f>+Y143</f>
        <v>6</v>
      </c>
      <c r="Z13" s="24">
        <f>Z143</f>
        <v>4</v>
      </c>
      <c r="AA13" s="24">
        <f>AA143</f>
        <v>6</v>
      </c>
      <c r="AB13" s="24">
        <f>AB143</f>
        <v>6</v>
      </c>
      <c r="AC13" s="24">
        <f>SUM(V13:AB13)</f>
        <v>46</v>
      </c>
      <c r="AD13" s="28">
        <f>AC13/165</f>
        <v>0.27878787878787881</v>
      </c>
      <c r="AE13" s="25">
        <v>0</v>
      </c>
    </row>
    <row r="14" spans="1:31" s="4" customFormat="1" ht="15.6" x14ac:dyDescent="0.3">
      <c r="A14" s="25"/>
      <c r="C14" s="25"/>
      <c r="D14" s="25"/>
      <c r="E14" s="24"/>
      <c r="F14" s="24"/>
      <c r="G14" s="24"/>
      <c r="H14" s="24"/>
      <c r="I14" s="24"/>
      <c r="J14" s="24"/>
      <c r="K14" s="24"/>
      <c r="L14" s="24"/>
      <c r="M14" s="28"/>
      <c r="N14" s="25"/>
      <c r="P14" s="73"/>
      <c r="R14" s="25"/>
      <c r="T14" s="25"/>
      <c r="U14" s="25"/>
      <c r="V14" s="24"/>
      <c r="W14" s="24"/>
      <c r="X14" s="24"/>
      <c r="Y14" s="24"/>
      <c r="Z14" s="24"/>
      <c r="AA14" s="24"/>
      <c r="AB14" s="24"/>
      <c r="AC14" s="24"/>
      <c r="AD14" s="28"/>
      <c r="AE14" s="25"/>
    </row>
    <row r="15" spans="1:31" s="72" customFormat="1" ht="15.6" x14ac:dyDescent="0.3">
      <c r="A15" s="15" t="s">
        <v>2692</v>
      </c>
      <c r="C15" s="15"/>
      <c r="D15" s="15" t="s">
        <v>2688</v>
      </c>
      <c r="E15" s="15">
        <f t="shared" ref="E15:L15" si="2">SUM(E11:E13)</f>
        <v>68</v>
      </c>
      <c r="F15" s="15">
        <f t="shared" si="2"/>
        <v>66</v>
      </c>
      <c r="G15" s="15">
        <f t="shared" si="2"/>
        <v>58</v>
      </c>
      <c r="H15" s="15">
        <f t="shared" si="2"/>
        <v>56</v>
      </c>
      <c r="I15" s="15">
        <f t="shared" si="2"/>
        <v>58</v>
      </c>
      <c r="J15" s="15">
        <f t="shared" si="2"/>
        <v>54</v>
      </c>
      <c r="K15" s="15">
        <f t="shared" si="2"/>
        <v>50</v>
      </c>
      <c r="L15" s="15">
        <f t="shared" si="2"/>
        <v>410</v>
      </c>
      <c r="M15" s="35">
        <f>L15/492</f>
        <v>0.83333333333333337</v>
      </c>
      <c r="N15" s="15">
        <f>SUM(N11:N13)</f>
        <v>29</v>
      </c>
      <c r="P15" s="74"/>
      <c r="R15" s="15"/>
      <c r="T15" s="15"/>
      <c r="U15" s="15" t="s">
        <v>2743</v>
      </c>
      <c r="V15" s="15">
        <f t="shared" ref="V15:AC15" si="3">SUM(V11:V13)</f>
        <v>25</v>
      </c>
      <c r="W15" s="15">
        <f t="shared" si="3"/>
        <v>20</v>
      </c>
      <c r="X15" s="15">
        <f t="shared" si="3"/>
        <v>21</v>
      </c>
      <c r="Y15" s="15">
        <f t="shared" si="3"/>
        <v>27</v>
      </c>
      <c r="Z15" s="15">
        <f t="shared" si="3"/>
        <v>18</v>
      </c>
      <c r="AA15" s="15">
        <f t="shared" si="3"/>
        <v>21</v>
      </c>
      <c r="AB15" s="15">
        <f t="shared" si="3"/>
        <v>23</v>
      </c>
      <c r="AC15" s="15">
        <f t="shared" si="3"/>
        <v>155</v>
      </c>
      <c r="AD15" s="35">
        <f>AC15/492</f>
        <v>0.31504065040650409</v>
      </c>
      <c r="AE15" s="15">
        <f>SUM(AE11:AE13)</f>
        <v>1</v>
      </c>
    </row>
    <row r="16" spans="1:31" ht="15.6" x14ac:dyDescent="0.3">
      <c r="A16" s="25"/>
      <c r="C16" s="25"/>
      <c r="D16" s="1"/>
      <c r="E16" s="2"/>
      <c r="F16" s="2"/>
      <c r="G16" s="2"/>
      <c r="H16" s="2"/>
      <c r="I16" s="2"/>
      <c r="J16" s="2"/>
      <c r="K16" s="2"/>
      <c r="L16" s="2"/>
      <c r="M16" s="28"/>
      <c r="N16" s="1"/>
      <c r="R16" s="25"/>
      <c r="T16" s="25"/>
      <c r="U16" s="1"/>
      <c r="V16" s="2"/>
      <c r="W16" s="2"/>
      <c r="X16" s="2"/>
      <c r="Y16" s="2"/>
      <c r="Z16" s="2"/>
      <c r="AA16" s="2"/>
      <c r="AB16" s="2"/>
      <c r="AC16" s="2"/>
      <c r="AD16" s="28"/>
      <c r="AE16" s="1"/>
    </row>
    <row r="17" spans="1:32" s="18" customFormat="1" ht="15.6" x14ac:dyDescent="0.3">
      <c r="A17" s="47"/>
      <c r="C17" s="24"/>
      <c r="D17" s="2" t="s">
        <v>2684</v>
      </c>
      <c r="E17" s="2"/>
      <c r="F17" s="2"/>
      <c r="G17" s="2"/>
      <c r="H17" s="2"/>
      <c r="I17" s="2"/>
      <c r="J17" s="2"/>
      <c r="K17" s="2"/>
      <c r="L17" s="2"/>
      <c r="M17" s="28">
        <v>0.9</v>
      </c>
      <c r="N17" s="2"/>
      <c r="P17" s="95"/>
      <c r="R17" s="47"/>
      <c r="T17" s="24"/>
      <c r="U17" s="2" t="s">
        <v>2684</v>
      </c>
      <c r="V17" s="2"/>
      <c r="W17" s="2"/>
      <c r="X17" s="2"/>
      <c r="Y17" s="2"/>
      <c r="Z17" s="2"/>
      <c r="AA17" s="2"/>
      <c r="AB17" s="2"/>
      <c r="AC17" s="2"/>
      <c r="AD17" s="28">
        <v>0.9</v>
      </c>
      <c r="AE17" s="2"/>
    </row>
    <row r="18" spans="1:32" s="18" customFormat="1" ht="15.6" x14ac:dyDescent="0.3">
      <c r="A18" s="47"/>
      <c r="C18" s="24"/>
      <c r="D18" s="2" t="s">
        <v>2697</v>
      </c>
      <c r="E18" s="2"/>
      <c r="F18" s="2"/>
      <c r="G18" s="2"/>
      <c r="H18" s="2"/>
      <c r="I18" s="2"/>
      <c r="J18" s="2"/>
      <c r="K18" s="2"/>
      <c r="L18" s="2"/>
      <c r="M18" s="113">
        <f>SUM(M17-M15)</f>
        <v>6.6666666666666652E-2</v>
      </c>
      <c r="N18" s="2"/>
      <c r="P18" s="95"/>
      <c r="R18" s="47"/>
      <c r="T18" s="24"/>
      <c r="U18" s="2" t="s">
        <v>2744</v>
      </c>
      <c r="V18" s="2"/>
      <c r="W18" s="2"/>
      <c r="X18" s="2"/>
      <c r="Y18" s="2"/>
      <c r="Z18" s="2"/>
      <c r="AA18" s="2"/>
      <c r="AB18" s="2"/>
      <c r="AC18" s="2"/>
      <c r="AD18" s="34">
        <f>SUM(AD17-AD15)</f>
        <v>0.58495934959349594</v>
      </c>
      <c r="AE18" s="2"/>
    </row>
    <row r="19" spans="1:32" x14ac:dyDescent="0.3">
      <c r="M19" s="4"/>
      <c r="AD19" s="4"/>
    </row>
    <row r="20" spans="1:32" s="8" customFormat="1" ht="15.6" x14ac:dyDescent="0.3">
      <c r="A20" s="29"/>
      <c r="P20" s="39"/>
      <c r="R20" s="29"/>
    </row>
    <row r="21" spans="1:32" s="6" customFormat="1" ht="15.6" x14ac:dyDescent="0.3">
      <c r="A21" s="2" t="s">
        <v>0</v>
      </c>
      <c r="B21" s="2" t="s">
        <v>1</v>
      </c>
      <c r="C21" s="2" t="s">
        <v>2690</v>
      </c>
      <c r="D21" s="2" t="s">
        <v>2</v>
      </c>
      <c r="E21" s="2" t="s">
        <v>2594</v>
      </c>
      <c r="F21" s="2" t="s">
        <v>2595</v>
      </c>
      <c r="G21" s="2" t="s">
        <v>2596</v>
      </c>
      <c r="H21" s="2" t="s">
        <v>2597</v>
      </c>
      <c r="I21" s="2" t="s">
        <v>2598</v>
      </c>
      <c r="J21" s="2" t="s">
        <v>2599</v>
      </c>
      <c r="K21" s="2" t="s">
        <v>2600</v>
      </c>
      <c r="L21" s="2" t="s">
        <v>2601</v>
      </c>
      <c r="P21" s="40"/>
      <c r="R21" s="2" t="s">
        <v>0</v>
      </c>
      <c r="S21" s="2" t="s">
        <v>1</v>
      </c>
      <c r="T21" s="2" t="s">
        <v>2690</v>
      </c>
      <c r="U21" s="2" t="s">
        <v>2</v>
      </c>
      <c r="V21" s="2" t="s">
        <v>2594</v>
      </c>
      <c r="W21" s="2" t="s">
        <v>2595</v>
      </c>
      <c r="X21" s="2" t="s">
        <v>2596</v>
      </c>
      <c r="Y21" s="2" t="s">
        <v>2597</v>
      </c>
      <c r="Z21" s="2" t="s">
        <v>2598</v>
      </c>
      <c r="AA21" s="2" t="s">
        <v>2599</v>
      </c>
      <c r="AB21" s="2" t="s">
        <v>2600</v>
      </c>
      <c r="AC21" s="2" t="s">
        <v>2601</v>
      </c>
    </row>
    <row r="22" spans="1:32" s="6" customFormat="1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P22" s="40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32" s="55" customFormat="1" ht="15.6" x14ac:dyDescent="0.3">
      <c r="A23" s="55" t="s">
        <v>104</v>
      </c>
      <c r="B23" s="75">
        <v>11</v>
      </c>
      <c r="C23" s="55" t="s">
        <v>2608</v>
      </c>
      <c r="D23" s="87" t="s">
        <v>3</v>
      </c>
      <c r="E23" s="55">
        <v>1</v>
      </c>
      <c r="F23" s="55">
        <v>1</v>
      </c>
      <c r="G23" s="55">
        <v>1</v>
      </c>
      <c r="H23" s="55">
        <v>1</v>
      </c>
      <c r="I23" s="55">
        <v>1</v>
      </c>
      <c r="J23" s="55">
        <v>1</v>
      </c>
      <c r="K23" s="55">
        <v>1</v>
      </c>
      <c r="L23" s="81">
        <f>SUM(E23:K23)</f>
        <v>7</v>
      </c>
      <c r="P23" s="76"/>
      <c r="R23" s="55" t="s">
        <v>104</v>
      </c>
      <c r="S23" s="75">
        <v>11</v>
      </c>
      <c r="T23" s="55" t="s">
        <v>2608</v>
      </c>
      <c r="U23" s="87" t="s">
        <v>3</v>
      </c>
      <c r="V23" s="55" t="s">
        <v>81</v>
      </c>
      <c r="W23" s="55">
        <v>1</v>
      </c>
      <c r="Y23" s="55">
        <v>1</v>
      </c>
      <c r="Z23" s="55">
        <v>1</v>
      </c>
      <c r="AB23" s="55">
        <v>1</v>
      </c>
      <c r="AC23" s="75">
        <v>4</v>
      </c>
    </row>
    <row r="24" spans="1:32" s="55" customFormat="1" ht="15.6" x14ac:dyDescent="0.3">
      <c r="A24" s="55" t="s">
        <v>104</v>
      </c>
      <c r="B24" s="75">
        <v>11</v>
      </c>
      <c r="C24" s="55" t="s">
        <v>2609</v>
      </c>
      <c r="D24" s="87" t="s">
        <v>4</v>
      </c>
      <c r="E24" s="55">
        <v>1</v>
      </c>
      <c r="F24" s="55">
        <v>1</v>
      </c>
      <c r="G24" s="55">
        <v>1</v>
      </c>
      <c r="H24" s="55">
        <v>1</v>
      </c>
      <c r="I24" s="55">
        <v>1</v>
      </c>
      <c r="J24" s="55">
        <v>1</v>
      </c>
      <c r="K24" s="55">
        <v>1</v>
      </c>
      <c r="L24" s="81">
        <f>SUM(E24:K24)</f>
        <v>7</v>
      </c>
      <c r="P24" s="76"/>
      <c r="R24" s="55" t="s">
        <v>104</v>
      </c>
      <c r="S24" s="75">
        <v>11</v>
      </c>
      <c r="T24" s="55" t="s">
        <v>2609</v>
      </c>
      <c r="U24" s="87" t="s">
        <v>4</v>
      </c>
      <c r="AA24" s="55">
        <v>1</v>
      </c>
      <c r="AC24" s="75">
        <v>1</v>
      </c>
    </row>
    <row r="25" spans="1:32" s="55" customFormat="1" ht="15.6" x14ac:dyDescent="0.3">
      <c r="A25" s="55" t="s">
        <v>104</v>
      </c>
      <c r="B25" s="75">
        <v>11</v>
      </c>
      <c r="C25" s="55" t="s">
        <v>2611</v>
      </c>
      <c r="D25" s="87" t="s">
        <v>5</v>
      </c>
      <c r="E25" s="55">
        <v>1</v>
      </c>
      <c r="F25" s="55">
        <v>1</v>
      </c>
      <c r="G25" s="55">
        <v>1</v>
      </c>
      <c r="H25" s="55">
        <v>1</v>
      </c>
      <c r="I25" s="55">
        <v>1</v>
      </c>
      <c r="J25" s="55">
        <v>1</v>
      </c>
      <c r="K25" s="55">
        <v>1</v>
      </c>
      <c r="L25" s="81">
        <f>SUM(E25:K25)</f>
        <v>7</v>
      </c>
      <c r="N25" s="55" t="s">
        <v>81</v>
      </c>
      <c r="P25" s="76"/>
      <c r="R25" s="55" t="s">
        <v>104</v>
      </c>
      <c r="S25" s="75">
        <v>11</v>
      </c>
      <c r="T25" s="55" t="s">
        <v>2611</v>
      </c>
      <c r="U25" s="87" t="s">
        <v>5</v>
      </c>
      <c r="Y25" s="55">
        <v>1</v>
      </c>
      <c r="Z25" s="55">
        <v>1</v>
      </c>
      <c r="AC25" s="75">
        <v>2</v>
      </c>
    </row>
    <row r="26" spans="1:32" s="55" customFormat="1" ht="15.6" x14ac:dyDescent="0.3">
      <c r="A26" s="55" t="s">
        <v>104</v>
      </c>
      <c r="B26" s="75">
        <v>11</v>
      </c>
      <c r="C26" s="55" t="s">
        <v>2614</v>
      </c>
      <c r="D26" s="87" t="s">
        <v>77</v>
      </c>
      <c r="E26" s="55">
        <v>1</v>
      </c>
      <c r="F26" s="55">
        <v>1</v>
      </c>
      <c r="G26" s="55">
        <v>1</v>
      </c>
      <c r="H26" s="55">
        <v>1</v>
      </c>
      <c r="I26" s="55">
        <v>1</v>
      </c>
      <c r="J26" s="55">
        <v>1</v>
      </c>
      <c r="K26" s="55">
        <v>1</v>
      </c>
      <c r="L26" s="81">
        <f>SUM(E26:K26)</f>
        <v>7</v>
      </c>
      <c r="P26" s="76"/>
      <c r="R26" s="55" t="s">
        <v>104</v>
      </c>
      <c r="S26" s="75">
        <v>11</v>
      </c>
      <c r="T26" s="55" t="s">
        <v>2614</v>
      </c>
      <c r="U26" s="87" t="s">
        <v>77</v>
      </c>
      <c r="W26" s="55">
        <v>1</v>
      </c>
      <c r="Y26" s="55">
        <v>1</v>
      </c>
      <c r="Z26" s="55">
        <v>1</v>
      </c>
      <c r="AA26" s="55">
        <v>1</v>
      </c>
      <c r="AB26" s="55">
        <v>1</v>
      </c>
      <c r="AC26" s="75">
        <v>5</v>
      </c>
    </row>
    <row r="27" spans="1:32" s="55" customFormat="1" ht="15.6" x14ac:dyDescent="0.3">
      <c r="A27" s="55" t="s">
        <v>104</v>
      </c>
      <c r="B27" s="75">
        <v>11</v>
      </c>
      <c r="C27" s="55" t="s">
        <v>2619</v>
      </c>
      <c r="D27" s="87" t="s">
        <v>6</v>
      </c>
      <c r="E27" s="55">
        <v>1</v>
      </c>
      <c r="F27" s="55">
        <v>1</v>
      </c>
      <c r="G27" s="55">
        <v>1</v>
      </c>
      <c r="H27" s="55">
        <v>1</v>
      </c>
      <c r="I27" s="55">
        <v>1</v>
      </c>
      <c r="J27" s="55">
        <v>1</v>
      </c>
      <c r="K27" s="55">
        <v>1</v>
      </c>
      <c r="L27" s="81">
        <f>SUM(E27:K27)</f>
        <v>7</v>
      </c>
      <c r="P27" s="76"/>
      <c r="R27" s="55" t="s">
        <v>104</v>
      </c>
      <c r="S27" s="75">
        <v>11</v>
      </c>
      <c r="T27" s="55" t="s">
        <v>2619</v>
      </c>
      <c r="U27" s="87" t="s">
        <v>6</v>
      </c>
      <c r="AA27" s="55">
        <v>1</v>
      </c>
      <c r="AC27" s="75">
        <v>1</v>
      </c>
    </row>
    <row r="28" spans="1:32" s="55" customFormat="1" ht="15.6" x14ac:dyDescent="0.3">
      <c r="A28" s="15" t="s">
        <v>2540</v>
      </c>
      <c r="B28" s="77"/>
      <c r="C28" s="15"/>
      <c r="D28" s="88"/>
      <c r="E28" s="15">
        <f t="shared" ref="E28:L28" si="4">SUM(E23:E27)</f>
        <v>5</v>
      </c>
      <c r="F28" s="15">
        <f t="shared" si="4"/>
        <v>5</v>
      </c>
      <c r="G28" s="15">
        <f t="shared" si="4"/>
        <v>5</v>
      </c>
      <c r="H28" s="15">
        <f t="shared" si="4"/>
        <v>5</v>
      </c>
      <c r="I28" s="15">
        <f t="shared" si="4"/>
        <v>5</v>
      </c>
      <c r="J28" s="15">
        <f t="shared" si="4"/>
        <v>5</v>
      </c>
      <c r="K28" s="15">
        <f t="shared" si="4"/>
        <v>5</v>
      </c>
      <c r="L28" s="77">
        <f t="shared" si="4"/>
        <v>35</v>
      </c>
      <c r="M28" s="25"/>
      <c r="N28" s="25"/>
      <c r="O28" s="25"/>
      <c r="P28" s="78"/>
      <c r="R28" s="15" t="s">
        <v>2540</v>
      </c>
      <c r="S28" s="77"/>
      <c r="T28" s="15"/>
      <c r="U28" s="88"/>
      <c r="V28" s="15">
        <f t="shared" ref="V28:AC28" si="5">SUM(V23:V27)</f>
        <v>0</v>
      </c>
      <c r="W28" s="15">
        <f t="shared" si="5"/>
        <v>2</v>
      </c>
      <c r="X28" s="15">
        <f t="shared" si="5"/>
        <v>0</v>
      </c>
      <c r="Y28" s="15">
        <f t="shared" si="5"/>
        <v>3</v>
      </c>
      <c r="Z28" s="15">
        <f t="shared" si="5"/>
        <v>3</v>
      </c>
      <c r="AA28" s="15">
        <f t="shared" si="5"/>
        <v>3</v>
      </c>
      <c r="AB28" s="15">
        <f t="shared" si="5"/>
        <v>2</v>
      </c>
      <c r="AC28" s="77">
        <f t="shared" si="5"/>
        <v>13</v>
      </c>
      <c r="AD28" s="25"/>
      <c r="AE28" s="25"/>
      <c r="AF28" s="25"/>
    </row>
    <row r="29" spans="1:32" s="55" customFormat="1" ht="15.6" x14ac:dyDescent="0.3">
      <c r="A29" s="15"/>
      <c r="B29" s="77"/>
      <c r="C29" s="15"/>
      <c r="D29" s="88"/>
      <c r="E29" s="15"/>
      <c r="F29" s="15"/>
      <c r="G29" s="15"/>
      <c r="H29" s="15"/>
      <c r="I29" s="15"/>
      <c r="J29" s="15"/>
      <c r="K29" s="15"/>
      <c r="L29" s="77"/>
      <c r="M29" s="25"/>
      <c r="N29" s="25"/>
      <c r="O29" s="25"/>
      <c r="P29" s="78"/>
      <c r="R29" s="15"/>
      <c r="S29" s="77"/>
      <c r="T29" s="15"/>
      <c r="U29" s="88"/>
      <c r="V29" s="15"/>
      <c r="W29" s="15"/>
      <c r="X29" s="15"/>
      <c r="Y29" s="15"/>
      <c r="Z29" s="15"/>
      <c r="AA29" s="15"/>
      <c r="AB29" s="15"/>
      <c r="AC29" s="77"/>
      <c r="AD29" s="25"/>
      <c r="AE29" s="25"/>
      <c r="AF29" s="25"/>
    </row>
    <row r="30" spans="1:32" s="121" customFormat="1" ht="15.6" x14ac:dyDescent="0.3">
      <c r="A30" s="121" t="s">
        <v>104</v>
      </c>
      <c r="B30" s="176">
        <v>12</v>
      </c>
      <c r="C30" s="121" t="s">
        <v>2604</v>
      </c>
      <c r="D30" s="177" t="s">
        <v>7</v>
      </c>
      <c r="L30" s="176">
        <f>SUM(E30:K30)</f>
        <v>0</v>
      </c>
      <c r="M30" s="121">
        <v>1</v>
      </c>
      <c r="R30" s="121" t="s">
        <v>104</v>
      </c>
      <c r="S30" s="176">
        <v>12</v>
      </c>
      <c r="T30" s="121" t="s">
        <v>2604</v>
      </c>
      <c r="U30" s="177" t="s">
        <v>7</v>
      </c>
      <c r="AC30" s="176">
        <f>SUM(V30:AB30)</f>
        <v>0</v>
      </c>
    </row>
    <row r="31" spans="1:32" s="55" customFormat="1" ht="15.6" x14ac:dyDescent="0.3">
      <c r="A31" s="55" t="s">
        <v>104</v>
      </c>
      <c r="B31" s="75">
        <v>12</v>
      </c>
      <c r="C31" s="55" t="s">
        <v>2605</v>
      </c>
      <c r="D31" s="87" t="s">
        <v>8</v>
      </c>
      <c r="E31" s="55">
        <v>1</v>
      </c>
      <c r="F31" s="55">
        <v>1</v>
      </c>
      <c r="G31" s="55">
        <v>1</v>
      </c>
      <c r="H31" s="55">
        <v>1</v>
      </c>
      <c r="L31" s="75">
        <f>SUM(E31:K31)</f>
        <v>4</v>
      </c>
      <c r="P31" s="76"/>
      <c r="R31" s="55" t="s">
        <v>104</v>
      </c>
      <c r="S31" s="75">
        <v>12</v>
      </c>
      <c r="T31" s="55" t="s">
        <v>2605</v>
      </c>
      <c r="U31" s="87" t="s">
        <v>8</v>
      </c>
      <c r="AC31" s="75">
        <f>SUM(V31:AB31)</f>
        <v>0</v>
      </c>
    </row>
    <row r="32" spans="1:32" s="55" customFormat="1" ht="15.6" x14ac:dyDescent="0.3">
      <c r="A32" s="55" t="s">
        <v>104</v>
      </c>
      <c r="B32" s="75">
        <v>12</v>
      </c>
      <c r="C32" s="55" t="s">
        <v>2606</v>
      </c>
      <c r="D32" s="87" t="s">
        <v>9</v>
      </c>
      <c r="E32" s="55">
        <v>1</v>
      </c>
      <c r="F32" s="55">
        <v>1</v>
      </c>
      <c r="G32" s="55">
        <v>1</v>
      </c>
      <c r="H32" s="55">
        <v>1</v>
      </c>
      <c r="I32" s="55">
        <v>1</v>
      </c>
      <c r="J32" s="55">
        <v>1</v>
      </c>
      <c r="K32" s="55">
        <v>1</v>
      </c>
      <c r="L32" s="81">
        <f>SUM(E32:K32)</f>
        <v>7</v>
      </c>
      <c r="P32" s="76"/>
      <c r="R32" s="55" t="s">
        <v>104</v>
      </c>
      <c r="S32" s="75">
        <v>12</v>
      </c>
      <c r="T32" s="55" t="s">
        <v>2606</v>
      </c>
      <c r="U32" s="87" t="s">
        <v>9</v>
      </c>
      <c r="Y32" s="55">
        <v>1</v>
      </c>
      <c r="Z32" s="55">
        <v>1</v>
      </c>
      <c r="AC32" s="75">
        <v>2</v>
      </c>
    </row>
    <row r="33" spans="1:32" s="55" customFormat="1" ht="15.6" x14ac:dyDescent="0.3">
      <c r="A33" s="55" t="s">
        <v>104</v>
      </c>
      <c r="B33" s="75">
        <v>12</v>
      </c>
      <c r="C33" s="55" t="s">
        <v>2613</v>
      </c>
      <c r="D33" s="87" t="s">
        <v>10</v>
      </c>
      <c r="F33" s="55">
        <v>1</v>
      </c>
      <c r="G33" s="55">
        <v>1</v>
      </c>
      <c r="L33" s="75">
        <f>SUM(E33:K33)</f>
        <v>2</v>
      </c>
      <c r="M33" s="55" t="s">
        <v>81</v>
      </c>
      <c r="P33" s="76"/>
      <c r="R33" s="55" t="s">
        <v>104</v>
      </c>
      <c r="S33" s="75">
        <v>12</v>
      </c>
      <c r="T33" s="55" t="s">
        <v>2613</v>
      </c>
      <c r="U33" s="87" t="s">
        <v>10</v>
      </c>
      <c r="AC33" s="75">
        <f>SUM(V33:AB33)</f>
        <v>0</v>
      </c>
    </row>
    <row r="34" spans="1:32" s="55" customFormat="1" ht="15.6" x14ac:dyDescent="0.3">
      <c r="A34" s="55" t="s">
        <v>104</v>
      </c>
      <c r="B34" s="75">
        <v>12</v>
      </c>
      <c r="C34" s="55" t="s">
        <v>2615</v>
      </c>
      <c r="D34" s="87" t="s">
        <v>11</v>
      </c>
      <c r="E34" s="55">
        <v>1</v>
      </c>
      <c r="F34" s="55">
        <v>1</v>
      </c>
      <c r="G34" s="55">
        <v>1</v>
      </c>
      <c r="H34" s="55">
        <v>1</v>
      </c>
      <c r="I34" s="55">
        <v>1</v>
      </c>
      <c r="J34" s="55">
        <v>1</v>
      </c>
      <c r="K34" s="55">
        <v>1</v>
      </c>
      <c r="L34" s="81">
        <f>SUM(E34:K34)</f>
        <v>7</v>
      </c>
      <c r="P34" s="76"/>
      <c r="R34" s="55" t="s">
        <v>104</v>
      </c>
      <c r="S34" s="75">
        <v>12</v>
      </c>
      <c r="T34" s="55" t="s">
        <v>2615</v>
      </c>
      <c r="U34" s="87" t="s">
        <v>11</v>
      </c>
      <c r="AC34" s="75">
        <f>SUM(V34:AB34)</f>
        <v>0</v>
      </c>
    </row>
    <row r="35" spans="1:32" s="55" customFormat="1" ht="15.6" x14ac:dyDescent="0.3">
      <c r="A35" s="15" t="s">
        <v>2541</v>
      </c>
      <c r="B35" s="77"/>
      <c r="C35" s="15"/>
      <c r="D35" s="88"/>
      <c r="E35" s="15">
        <f t="shared" ref="E35:L35" si="6">SUM(E30:E34)</f>
        <v>3</v>
      </c>
      <c r="F35" s="15">
        <f t="shared" si="6"/>
        <v>4</v>
      </c>
      <c r="G35" s="15">
        <f t="shared" si="6"/>
        <v>4</v>
      </c>
      <c r="H35" s="15">
        <f t="shared" si="6"/>
        <v>3</v>
      </c>
      <c r="I35" s="15">
        <f t="shared" si="6"/>
        <v>2</v>
      </c>
      <c r="J35" s="15">
        <f t="shared" si="6"/>
        <v>2</v>
      </c>
      <c r="K35" s="15">
        <f t="shared" si="6"/>
        <v>2</v>
      </c>
      <c r="L35" s="15">
        <f t="shared" si="6"/>
        <v>20</v>
      </c>
      <c r="M35" s="25"/>
      <c r="N35" s="25"/>
      <c r="O35" s="25"/>
      <c r="P35" s="78"/>
      <c r="R35" s="15" t="s">
        <v>2541</v>
      </c>
      <c r="S35" s="77"/>
      <c r="T35" s="15"/>
      <c r="U35" s="88"/>
      <c r="V35" s="15">
        <f t="shared" ref="V35:AC35" si="7">SUM(V30:V34)</f>
        <v>0</v>
      </c>
      <c r="W35" s="15">
        <f t="shared" si="7"/>
        <v>0</v>
      </c>
      <c r="X35" s="15">
        <f t="shared" si="7"/>
        <v>0</v>
      </c>
      <c r="Y35" s="15">
        <f t="shared" si="7"/>
        <v>1</v>
      </c>
      <c r="Z35" s="15">
        <f t="shared" si="7"/>
        <v>1</v>
      </c>
      <c r="AA35" s="15">
        <f t="shared" si="7"/>
        <v>0</v>
      </c>
      <c r="AB35" s="15">
        <f t="shared" si="7"/>
        <v>0</v>
      </c>
      <c r="AC35" s="15">
        <f t="shared" si="7"/>
        <v>2</v>
      </c>
      <c r="AD35" s="25"/>
      <c r="AE35" s="25"/>
      <c r="AF35" s="25"/>
    </row>
    <row r="36" spans="1:32" s="55" customFormat="1" ht="15.6" x14ac:dyDescent="0.3">
      <c r="B36" s="75"/>
      <c r="D36" s="87"/>
      <c r="L36" s="75"/>
      <c r="P36" s="76"/>
      <c r="S36" s="75"/>
      <c r="U36" s="87"/>
      <c r="AC36" s="75"/>
    </row>
    <row r="37" spans="1:32" s="55" customFormat="1" ht="15.6" x14ac:dyDescent="0.3">
      <c r="A37" s="55" t="s">
        <v>104</v>
      </c>
      <c r="B37" s="75">
        <v>14</v>
      </c>
      <c r="C37" s="55" t="s">
        <v>2602</v>
      </c>
      <c r="D37" s="87" t="s">
        <v>12</v>
      </c>
      <c r="F37" s="55">
        <v>1</v>
      </c>
      <c r="I37" s="55">
        <v>1</v>
      </c>
      <c r="J37" s="55">
        <v>1</v>
      </c>
      <c r="K37" s="55">
        <v>1</v>
      </c>
      <c r="L37" s="75">
        <f>SUM(E37:K37)</f>
        <v>4</v>
      </c>
      <c r="M37" s="55" t="s">
        <v>81</v>
      </c>
      <c r="P37" s="76"/>
      <c r="R37" s="55" t="s">
        <v>104</v>
      </c>
      <c r="S37" s="75">
        <v>14</v>
      </c>
      <c r="T37" s="55" t="s">
        <v>2602</v>
      </c>
      <c r="U37" s="87" t="s">
        <v>12</v>
      </c>
      <c r="AC37" s="75">
        <f>SUM(V37:AB37)</f>
        <v>0</v>
      </c>
    </row>
    <row r="38" spans="1:32" s="55" customFormat="1" ht="15.6" x14ac:dyDescent="0.3">
      <c r="A38" s="55" t="s">
        <v>104</v>
      </c>
      <c r="B38" s="75">
        <v>14</v>
      </c>
      <c r="C38" s="55" t="s">
        <v>2574</v>
      </c>
      <c r="D38" s="87" t="s">
        <v>13</v>
      </c>
      <c r="E38" s="55">
        <v>1</v>
      </c>
      <c r="F38" s="55">
        <v>1</v>
      </c>
      <c r="G38" s="55">
        <v>1</v>
      </c>
      <c r="H38" s="55">
        <v>1</v>
      </c>
      <c r="K38" s="55">
        <v>1</v>
      </c>
      <c r="L38" s="75">
        <f>SUM(E38:K38)</f>
        <v>5</v>
      </c>
      <c r="M38" s="55" t="s">
        <v>81</v>
      </c>
      <c r="P38" s="76"/>
      <c r="R38" s="55" t="s">
        <v>104</v>
      </c>
      <c r="S38" s="75">
        <v>14</v>
      </c>
      <c r="T38" s="55" t="s">
        <v>2574</v>
      </c>
      <c r="U38" s="87" t="s">
        <v>13</v>
      </c>
      <c r="AC38" s="75">
        <f>SUM(V38:AB38)</f>
        <v>0</v>
      </c>
    </row>
    <row r="39" spans="1:32" s="175" customFormat="1" ht="15.6" x14ac:dyDescent="0.3">
      <c r="A39" s="175" t="s">
        <v>104</v>
      </c>
      <c r="B39" s="178">
        <v>14</v>
      </c>
      <c r="C39" s="175" t="s">
        <v>2575</v>
      </c>
      <c r="D39" s="179" t="s">
        <v>14</v>
      </c>
      <c r="E39" s="175">
        <v>1</v>
      </c>
      <c r="F39" s="175">
        <v>1</v>
      </c>
      <c r="L39" s="178">
        <f>SUM(E39:K39)</f>
        <v>2</v>
      </c>
      <c r="R39" s="175" t="s">
        <v>104</v>
      </c>
      <c r="S39" s="178">
        <v>14</v>
      </c>
      <c r="T39" s="175" t="s">
        <v>2575</v>
      </c>
      <c r="U39" s="179" t="s">
        <v>14</v>
      </c>
      <c r="AC39" s="178">
        <f>SUM(V39:AB39)</f>
        <v>0</v>
      </c>
    </row>
    <row r="40" spans="1:32" s="55" customFormat="1" ht="15.6" x14ac:dyDescent="0.3">
      <c r="A40" s="55" t="s">
        <v>104</v>
      </c>
      <c r="B40" s="75">
        <v>14</v>
      </c>
      <c r="C40" s="55" t="s">
        <v>2617</v>
      </c>
      <c r="D40" s="87" t="s">
        <v>78</v>
      </c>
      <c r="E40" s="55">
        <v>1</v>
      </c>
      <c r="F40" s="55">
        <v>1</v>
      </c>
      <c r="G40" s="55">
        <v>1</v>
      </c>
      <c r="H40" s="55">
        <v>1</v>
      </c>
      <c r="J40" s="55">
        <v>1</v>
      </c>
      <c r="L40" s="75">
        <f>SUM(E40:K40)</f>
        <v>5</v>
      </c>
      <c r="P40" s="76"/>
      <c r="R40" s="55" t="s">
        <v>104</v>
      </c>
      <c r="S40" s="75">
        <v>14</v>
      </c>
      <c r="T40" s="55" t="s">
        <v>2617</v>
      </c>
      <c r="U40" s="87" t="s">
        <v>78</v>
      </c>
      <c r="AC40" s="75">
        <f>SUM(V40:AB40)</f>
        <v>0</v>
      </c>
    </row>
    <row r="41" spans="1:32" s="55" customFormat="1" ht="15.6" x14ac:dyDescent="0.3">
      <c r="A41" s="55" t="s">
        <v>104</v>
      </c>
      <c r="B41" s="75">
        <v>14</v>
      </c>
      <c r="C41" s="55" t="s">
        <v>2618</v>
      </c>
      <c r="D41" s="87" t="s">
        <v>83</v>
      </c>
      <c r="E41" s="55">
        <v>1</v>
      </c>
      <c r="H41" s="55">
        <v>1</v>
      </c>
      <c r="I41" s="55">
        <v>1</v>
      </c>
      <c r="K41" s="55">
        <v>1</v>
      </c>
      <c r="L41" s="75">
        <f>SUM(E41:K41)</f>
        <v>4</v>
      </c>
      <c r="P41" s="76"/>
      <c r="R41" s="55" t="s">
        <v>104</v>
      </c>
      <c r="S41" s="75">
        <v>14</v>
      </c>
      <c r="T41" s="55" t="s">
        <v>2618</v>
      </c>
      <c r="U41" s="87" t="s">
        <v>83</v>
      </c>
      <c r="AC41" s="75">
        <f>SUM(V41:AB41)</f>
        <v>0</v>
      </c>
    </row>
    <row r="42" spans="1:32" s="55" customFormat="1" ht="15.6" x14ac:dyDescent="0.3">
      <c r="A42" s="15" t="s">
        <v>2542</v>
      </c>
      <c r="B42" s="77"/>
      <c r="C42" s="15"/>
      <c r="D42" s="88"/>
      <c r="E42" s="15">
        <f t="shared" ref="E42:L42" si="8">SUM(E37:E41)</f>
        <v>4</v>
      </c>
      <c r="F42" s="15">
        <f t="shared" si="8"/>
        <v>4</v>
      </c>
      <c r="G42" s="15">
        <f t="shared" si="8"/>
        <v>2</v>
      </c>
      <c r="H42" s="15">
        <f t="shared" si="8"/>
        <v>3</v>
      </c>
      <c r="I42" s="15">
        <f t="shared" si="8"/>
        <v>2</v>
      </c>
      <c r="J42" s="15">
        <f t="shared" si="8"/>
        <v>2</v>
      </c>
      <c r="K42" s="15">
        <f t="shared" si="8"/>
        <v>3</v>
      </c>
      <c r="L42" s="15">
        <f t="shared" si="8"/>
        <v>20</v>
      </c>
      <c r="M42" s="25"/>
      <c r="N42" s="25"/>
      <c r="O42" s="25"/>
      <c r="P42" s="78"/>
      <c r="R42" s="15" t="s">
        <v>2542</v>
      </c>
      <c r="S42" s="77"/>
      <c r="T42" s="15"/>
      <c r="U42" s="88"/>
      <c r="V42" s="15">
        <f t="shared" ref="V42:AC42" si="9">SUM(V37:V41)</f>
        <v>0</v>
      </c>
      <c r="W42" s="15">
        <f t="shared" si="9"/>
        <v>0</v>
      </c>
      <c r="X42" s="15">
        <f t="shared" si="9"/>
        <v>0</v>
      </c>
      <c r="Y42" s="15">
        <f t="shared" si="9"/>
        <v>0</v>
      </c>
      <c r="Z42" s="15">
        <f t="shared" si="9"/>
        <v>0</v>
      </c>
      <c r="AA42" s="15">
        <f t="shared" si="9"/>
        <v>0</v>
      </c>
      <c r="AB42" s="15">
        <f t="shared" si="9"/>
        <v>0</v>
      </c>
      <c r="AC42" s="15">
        <f t="shared" si="9"/>
        <v>0</v>
      </c>
      <c r="AD42" s="25"/>
      <c r="AE42" s="25"/>
      <c r="AF42" s="25"/>
    </row>
    <row r="43" spans="1:32" s="55" customFormat="1" ht="15.6" x14ac:dyDescent="0.3">
      <c r="B43" s="75"/>
      <c r="D43" s="87"/>
      <c r="L43" s="75"/>
      <c r="P43" s="76"/>
      <c r="S43" s="75"/>
      <c r="U43" s="87"/>
      <c r="AC43" s="75"/>
    </row>
    <row r="44" spans="1:32" s="55" customFormat="1" ht="15.6" x14ac:dyDescent="0.3">
      <c r="A44" s="55" t="s">
        <v>104</v>
      </c>
      <c r="B44" s="75">
        <v>18</v>
      </c>
      <c r="C44" s="55" t="s">
        <v>2603</v>
      </c>
      <c r="D44" s="87" t="s">
        <v>15</v>
      </c>
      <c r="E44" s="55">
        <v>1</v>
      </c>
      <c r="F44" s="55">
        <v>1</v>
      </c>
      <c r="G44" s="55">
        <v>1</v>
      </c>
      <c r="H44" s="55">
        <v>1</v>
      </c>
      <c r="I44" s="55">
        <v>1</v>
      </c>
      <c r="J44" s="55">
        <v>1</v>
      </c>
      <c r="K44" s="55">
        <v>1</v>
      </c>
      <c r="L44" s="81">
        <f t="shared" ref="L44:L49" si="10">SUM(E44:K44)</f>
        <v>7</v>
      </c>
      <c r="P44" s="76"/>
      <c r="R44" s="55" t="s">
        <v>104</v>
      </c>
      <c r="S44" s="75">
        <v>18</v>
      </c>
      <c r="T44" s="55" t="s">
        <v>2603</v>
      </c>
      <c r="U44" s="87" t="s">
        <v>15</v>
      </c>
      <c r="V44" s="55">
        <v>1</v>
      </c>
      <c r="AC44" s="75">
        <v>1</v>
      </c>
    </row>
    <row r="45" spans="1:32" s="55" customFormat="1" ht="15.6" x14ac:dyDescent="0.3">
      <c r="A45" s="55" t="s">
        <v>104</v>
      </c>
      <c r="B45" s="75">
        <v>18</v>
      </c>
      <c r="C45" s="55" t="s">
        <v>2607</v>
      </c>
      <c r="D45" s="87" t="s">
        <v>16</v>
      </c>
      <c r="E45" s="55">
        <v>1</v>
      </c>
      <c r="F45" s="55">
        <v>1</v>
      </c>
      <c r="G45" s="55">
        <v>1</v>
      </c>
      <c r="H45" s="55">
        <v>1</v>
      </c>
      <c r="I45" s="55">
        <v>1</v>
      </c>
      <c r="J45" s="55">
        <v>1</v>
      </c>
      <c r="K45" s="55">
        <v>1</v>
      </c>
      <c r="L45" s="81">
        <f t="shared" si="10"/>
        <v>7</v>
      </c>
      <c r="P45" s="76"/>
      <c r="R45" s="55" t="s">
        <v>104</v>
      </c>
      <c r="S45" s="75">
        <v>18</v>
      </c>
      <c r="T45" s="55" t="s">
        <v>2607</v>
      </c>
      <c r="U45" s="87" t="s">
        <v>16</v>
      </c>
      <c r="AC45" s="75">
        <f t="shared" ref="AC45:AC49" si="11">SUM(V45:AB45)</f>
        <v>0</v>
      </c>
    </row>
    <row r="46" spans="1:32" s="55" customFormat="1" ht="15.6" x14ac:dyDescent="0.3">
      <c r="A46" s="55" t="s">
        <v>104</v>
      </c>
      <c r="B46" s="75">
        <v>18</v>
      </c>
      <c r="C46" s="55" t="s">
        <v>2610</v>
      </c>
      <c r="D46" s="87" t="s">
        <v>17</v>
      </c>
      <c r="E46" s="55">
        <v>1</v>
      </c>
      <c r="F46" s="55">
        <v>1</v>
      </c>
      <c r="G46" s="55">
        <v>1</v>
      </c>
      <c r="H46" s="55">
        <v>1</v>
      </c>
      <c r="I46" s="55">
        <v>1</v>
      </c>
      <c r="J46" s="55">
        <v>1</v>
      </c>
      <c r="K46" s="55">
        <v>1</v>
      </c>
      <c r="L46" s="81">
        <f t="shared" si="10"/>
        <v>7</v>
      </c>
      <c r="P46" s="76"/>
      <c r="R46" s="55" t="s">
        <v>104</v>
      </c>
      <c r="S46" s="75">
        <v>18</v>
      </c>
      <c r="T46" s="55" t="s">
        <v>2610</v>
      </c>
      <c r="U46" s="87" t="s">
        <v>17</v>
      </c>
      <c r="AC46" s="75">
        <f t="shared" si="11"/>
        <v>0</v>
      </c>
    </row>
    <row r="47" spans="1:32" s="55" customFormat="1" ht="15.6" x14ac:dyDescent="0.3">
      <c r="A47" s="55" t="s">
        <v>104</v>
      </c>
      <c r="B47" s="75">
        <v>18</v>
      </c>
      <c r="C47" s="55" t="s">
        <v>2612</v>
      </c>
      <c r="D47" s="87" t="s">
        <v>18</v>
      </c>
      <c r="E47" s="55">
        <v>1</v>
      </c>
      <c r="G47" s="55">
        <v>1</v>
      </c>
      <c r="H47" s="55">
        <v>1</v>
      </c>
      <c r="I47" s="55">
        <v>1</v>
      </c>
      <c r="J47" s="55">
        <v>1</v>
      </c>
      <c r="L47" s="75">
        <f t="shared" si="10"/>
        <v>5</v>
      </c>
      <c r="P47" s="76"/>
      <c r="R47" s="55" t="s">
        <v>104</v>
      </c>
      <c r="S47" s="75">
        <v>18</v>
      </c>
      <c r="T47" s="55" t="s">
        <v>2612</v>
      </c>
      <c r="U47" s="87" t="s">
        <v>18</v>
      </c>
      <c r="V47" s="55" t="s">
        <v>81</v>
      </c>
      <c r="AC47" s="75">
        <f t="shared" si="11"/>
        <v>0</v>
      </c>
    </row>
    <row r="48" spans="1:32" s="55" customFormat="1" ht="15.6" x14ac:dyDescent="0.3">
      <c r="A48" s="55" t="s">
        <v>104</v>
      </c>
      <c r="B48" s="75">
        <v>18</v>
      </c>
      <c r="C48" s="55" t="s">
        <v>2616</v>
      </c>
      <c r="D48" s="87" t="s">
        <v>19</v>
      </c>
      <c r="E48" s="55">
        <v>1</v>
      </c>
      <c r="F48" s="55">
        <v>1</v>
      </c>
      <c r="H48" s="55">
        <v>1</v>
      </c>
      <c r="J48" s="55">
        <v>1</v>
      </c>
      <c r="K48" s="55">
        <v>1</v>
      </c>
      <c r="L48" s="75">
        <f t="shared" si="10"/>
        <v>5</v>
      </c>
      <c r="N48" s="55" t="s">
        <v>81</v>
      </c>
      <c r="P48" s="76"/>
      <c r="R48" s="55" t="s">
        <v>104</v>
      </c>
      <c r="S48" s="75">
        <v>18</v>
      </c>
      <c r="T48" s="55" t="s">
        <v>2616</v>
      </c>
      <c r="U48" s="87" t="s">
        <v>19</v>
      </c>
      <c r="AC48" s="75">
        <f t="shared" si="11"/>
        <v>0</v>
      </c>
    </row>
    <row r="49" spans="1:32" s="121" customFormat="1" ht="15.6" x14ac:dyDescent="0.3">
      <c r="A49" s="121" t="s">
        <v>104</v>
      </c>
      <c r="B49" s="176">
        <v>18</v>
      </c>
      <c r="C49" s="121" t="s">
        <v>2620</v>
      </c>
      <c r="D49" s="177" t="s">
        <v>20</v>
      </c>
      <c r="L49" s="176">
        <f t="shared" si="10"/>
        <v>0</v>
      </c>
      <c r="M49" s="121">
        <v>1</v>
      </c>
      <c r="R49" s="121" t="s">
        <v>104</v>
      </c>
      <c r="S49" s="176">
        <v>18</v>
      </c>
      <c r="T49" s="121" t="s">
        <v>2620</v>
      </c>
      <c r="U49" s="177" t="s">
        <v>20</v>
      </c>
      <c r="AC49" s="176">
        <f t="shared" si="11"/>
        <v>0</v>
      </c>
    </row>
    <row r="50" spans="1:32" s="55" customFormat="1" ht="15.6" x14ac:dyDescent="0.3">
      <c r="A50" s="15" t="s">
        <v>2543</v>
      </c>
      <c r="B50" s="77"/>
      <c r="C50" s="15"/>
      <c r="D50" s="88"/>
      <c r="E50" s="15">
        <f t="shared" ref="E50:L50" si="12">SUM(E44:E49)</f>
        <v>5</v>
      </c>
      <c r="F50" s="15">
        <f t="shared" si="12"/>
        <v>4</v>
      </c>
      <c r="G50" s="15">
        <f t="shared" si="12"/>
        <v>4</v>
      </c>
      <c r="H50" s="15">
        <f t="shared" si="12"/>
        <v>5</v>
      </c>
      <c r="I50" s="15">
        <f t="shared" si="12"/>
        <v>4</v>
      </c>
      <c r="J50" s="15">
        <f t="shared" si="12"/>
        <v>5</v>
      </c>
      <c r="K50" s="15">
        <f t="shared" si="12"/>
        <v>4</v>
      </c>
      <c r="L50" s="15">
        <f t="shared" si="12"/>
        <v>31</v>
      </c>
      <c r="M50" s="25"/>
      <c r="N50" s="25"/>
      <c r="O50" s="25"/>
      <c r="P50" s="78"/>
      <c r="R50" s="15" t="s">
        <v>2543</v>
      </c>
      <c r="S50" s="77"/>
      <c r="T50" s="15"/>
      <c r="U50" s="88"/>
      <c r="V50" s="15">
        <f t="shared" ref="V50:AC50" si="13">SUM(V44:V49)</f>
        <v>1</v>
      </c>
      <c r="W50" s="15">
        <f t="shared" si="13"/>
        <v>0</v>
      </c>
      <c r="X50" s="15">
        <f t="shared" si="13"/>
        <v>0</v>
      </c>
      <c r="Y50" s="15">
        <f t="shared" si="13"/>
        <v>0</v>
      </c>
      <c r="Z50" s="15">
        <f t="shared" si="13"/>
        <v>0</v>
      </c>
      <c r="AA50" s="15">
        <f t="shared" si="13"/>
        <v>0</v>
      </c>
      <c r="AB50" s="15">
        <f t="shared" si="13"/>
        <v>0</v>
      </c>
      <c r="AC50" s="15">
        <f t="shared" si="13"/>
        <v>1</v>
      </c>
      <c r="AD50" s="25"/>
      <c r="AE50" s="25"/>
      <c r="AF50" s="25"/>
    </row>
    <row r="51" spans="1:32" s="55" customFormat="1" ht="15.6" x14ac:dyDescent="0.3">
      <c r="B51" s="75"/>
      <c r="D51" s="87"/>
      <c r="L51" s="75"/>
      <c r="P51" s="76"/>
      <c r="S51" s="75"/>
      <c r="U51" s="87"/>
      <c r="AC51" s="75"/>
    </row>
    <row r="52" spans="1:32" s="4" customFormat="1" ht="15.6" x14ac:dyDescent="0.3">
      <c r="A52" s="79" t="s">
        <v>2544</v>
      </c>
      <c r="B52" s="80"/>
      <c r="C52" s="79"/>
      <c r="D52" s="89"/>
      <c r="E52" s="79">
        <f t="shared" ref="E52:L52" si="14">SUM(E28+E35+E42+E50)</f>
        <v>17</v>
      </c>
      <c r="F52" s="79">
        <f t="shared" si="14"/>
        <v>17</v>
      </c>
      <c r="G52" s="79">
        <f t="shared" si="14"/>
        <v>15</v>
      </c>
      <c r="H52" s="79">
        <f t="shared" si="14"/>
        <v>16</v>
      </c>
      <c r="I52" s="79">
        <f t="shared" si="14"/>
        <v>13</v>
      </c>
      <c r="J52" s="79">
        <f t="shared" si="14"/>
        <v>14</v>
      </c>
      <c r="K52" s="79">
        <f t="shared" si="14"/>
        <v>14</v>
      </c>
      <c r="L52" s="80">
        <f t="shared" si="14"/>
        <v>106</v>
      </c>
      <c r="P52" s="73"/>
      <c r="R52" s="79" t="s">
        <v>2544</v>
      </c>
      <c r="S52" s="80"/>
      <c r="T52" s="79"/>
      <c r="U52" s="89"/>
      <c r="V52" s="79">
        <f t="shared" ref="V52:AC52" si="15">SUM(V28+V35+V42+V50)</f>
        <v>1</v>
      </c>
      <c r="W52" s="79">
        <f t="shared" si="15"/>
        <v>2</v>
      </c>
      <c r="X52" s="79">
        <f t="shared" si="15"/>
        <v>0</v>
      </c>
      <c r="Y52" s="79">
        <f t="shared" si="15"/>
        <v>4</v>
      </c>
      <c r="Z52" s="79">
        <f t="shared" si="15"/>
        <v>4</v>
      </c>
      <c r="AA52" s="79">
        <f t="shared" si="15"/>
        <v>3</v>
      </c>
      <c r="AB52" s="79">
        <f t="shared" si="15"/>
        <v>2</v>
      </c>
      <c r="AC52" s="79">
        <f t="shared" si="15"/>
        <v>16</v>
      </c>
    </row>
    <row r="53" spans="1:32" s="55" customFormat="1" ht="15.6" x14ac:dyDescent="0.3">
      <c r="B53" s="75"/>
      <c r="D53" s="87"/>
      <c r="L53" s="75"/>
      <c r="P53" s="76"/>
      <c r="S53" s="75"/>
      <c r="U53" s="87"/>
      <c r="AC53" s="75"/>
    </row>
    <row r="54" spans="1:32" s="55" customFormat="1" ht="15.6" x14ac:dyDescent="0.3">
      <c r="A54" s="55" t="s">
        <v>792</v>
      </c>
      <c r="B54" s="75">
        <v>21</v>
      </c>
      <c r="C54" s="55" t="s">
        <v>2632</v>
      </c>
      <c r="D54" s="6" t="s">
        <v>1284</v>
      </c>
      <c r="E54" s="55">
        <v>1</v>
      </c>
      <c r="F54" s="55">
        <v>1</v>
      </c>
      <c r="G54" s="55">
        <v>1</v>
      </c>
      <c r="H54" s="55">
        <v>1</v>
      </c>
      <c r="I54" s="55">
        <v>1</v>
      </c>
      <c r="J54" s="55">
        <v>1</v>
      </c>
      <c r="K54" s="55">
        <v>1</v>
      </c>
      <c r="L54" s="81">
        <f>SUM(E54:K54)</f>
        <v>7</v>
      </c>
      <c r="P54" s="76"/>
      <c r="R54" s="6" t="s">
        <v>792</v>
      </c>
      <c r="S54" s="30">
        <v>21</v>
      </c>
      <c r="T54" s="6" t="s">
        <v>2632</v>
      </c>
      <c r="U54" s="6" t="s">
        <v>1284</v>
      </c>
      <c r="V54" s="6">
        <v>1</v>
      </c>
      <c r="W54" s="6"/>
      <c r="X54" s="6">
        <v>1</v>
      </c>
      <c r="Y54" s="6">
        <v>1</v>
      </c>
      <c r="Z54" s="6"/>
      <c r="AA54" s="6"/>
      <c r="AB54" s="6">
        <v>1</v>
      </c>
      <c r="AC54" s="75">
        <v>4</v>
      </c>
    </row>
    <row r="55" spans="1:32" s="55" customFormat="1" ht="15.6" x14ac:dyDescent="0.3">
      <c r="A55" s="55" t="s">
        <v>792</v>
      </c>
      <c r="B55" s="75">
        <v>21</v>
      </c>
      <c r="C55" s="55" t="s">
        <v>2653</v>
      </c>
      <c r="D55" s="6" t="s">
        <v>39</v>
      </c>
      <c r="E55" s="55">
        <v>1</v>
      </c>
      <c r="F55" s="55">
        <v>1</v>
      </c>
      <c r="G55" s="55">
        <v>1</v>
      </c>
      <c r="H55" s="55">
        <v>1</v>
      </c>
      <c r="I55" s="55">
        <v>1</v>
      </c>
      <c r="J55" s="55">
        <v>1</v>
      </c>
      <c r="L55" s="75">
        <f>SUM(E55:K55)</f>
        <v>6</v>
      </c>
      <c r="P55" s="76"/>
      <c r="R55" s="6" t="s">
        <v>792</v>
      </c>
      <c r="S55" s="30">
        <v>21</v>
      </c>
      <c r="T55" s="6" t="s">
        <v>2653</v>
      </c>
      <c r="U55" s="6" t="s">
        <v>39</v>
      </c>
      <c r="V55" s="6"/>
      <c r="W55" s="6">
        <v>1</v>
      </c>
      <c r="X55" s="6"/>
      <c r="Y55" s="6"/>
      <c r="Z55" s="6"/>
      <c r="AA55" s="6"/>
      <c r="AB55" s="6"/>
      <c r="AC55" s="75">
        <v>1</v>
      </c>
    </row>
    <row r="56" spans="1:32" s="55" customFormat="1" ht="15.6" x14ac:dyDescent="0.3">
      <c r="A56" s="55" t="s">
        <v>792</v>
      </c>
      <c r="B56" s="75">
        <v>21</v>
      </c>
      <c r="C56" s="55" t="s">
        <v>2644</v>
      </c>
      <c r="D56" s="6" t="s">
        <v>22</v>
      </c>
      <c r="E56" s="55">
        <v>1</v>
      </c>
      <c r="I56" s="55">
        <v>1</v>
      </c>
      <c r="J56" s="55">
        <v>1</v>
      </c>
      <c r="K56" s="55">
        <v>1</v>
      </c>
      <c r="L56" s="75">
        <f>SUM(E56:K56)</f>
        <v>4</v>
      </c>
      <c r="P56" s="76"/>
      <c r="R56" s="6" t="s">
        <v>792</v>
      </c>
      <c r="S56" s="30">
        <v>21</v>
      </c>
      <c r="T56" s="6" t="s">
        <v>2644</v>
      </c>
      <c r="U56" s="6" t="s">
        <v>22</v>
      </c>
      <c r="V56" s="6"/>
      <c r="W56" s="6"/>
      <c r="X56" s="6"/>
      <c r="Y56" s="6"/>
      <c r="Z56" s="6"/>
      <c r="AA56" s="6"/>
      <c r="AB56" s="6"/>
      <c r="AC56" s="75">
        <v>0</v>
      </c>
    </row>
    <row r="57" spans="1:32" s="55" customFormat="1" ht="15.6" x14ac:dyDescent="0.3">
      <c r="A57" s="55" t="s">
        <v>792</v>
      </c>
      <c r="B57" s="75">
        <v>21</v>
      </c>
      <c r="C57" s="55" t="s">
        <v>2649</v>
      </c>
      <c r="D57" s="6" t="s">
        <v>23</v>
      </c>
      <c r="E57" s="55">
        <v>1</v>
      </c>
      <c r="F57" s="55">
        <v>1</v>
      </c>
      <c r="G57" s="55">
        <v>1</v>
      </c>
      <c r="H57" s="55">
        <v>1</v>
      </c>
      <c r="L57" s="75">
        <f>SUM(E57:K57)</f>
        <v>4</v>
      </c>
      <c r="N57" s="55" t="s">
        <v>81</v>
      </c>
      <c r="P57" s="76"/>
      <c r="R57" s="6" t="s">
        <v>792</v>
      </c>
      <c r="S57" s="30">
        <v>21</v>
      </c>
      <c r="T57" s="6" t="s">
        <v>2649</v>
      </c>
      <c r="U57" s="6" t="s">
        <v>23</v>
      </c>
      <c r="V57" s="6">
        <v>1</v>
      </c>
      <c r="W57" s="6">
        <v>1</v>
      </c>
      <c r="X57" s="6"/>
      <c r="Y57" s="6"/>
      <c r="Z57" s="6"/>
      <c r="AA57" s="6"/>
      <c r="AB57" s="6"/>
      <c r="AC57" s="75">
        <v>2</v>
      </c>
    </row>
    <row r="58" spans="1:32" s="55" customFormat="1" ht="15.6" x14ac:dyDescent="0.3">
      <c r="A58" s="55" t="s">
        <v>792</v>
      </c>
      <c r="B58" s="75">
        <v>21</v>
      </c>
      <c r="C58" s="55" t="s">
        <v>2652</v>
      </c>
      <c r="D58" s="6" t="s">
        <v>24</v>
      </c>
      <c r="E58" s="55">
        <v>1</v>
      </c>
      <c r="F58" s="55">
        <v>1</v>
      </c>
      <c r="G58" s="55">
        <v>1</v>
      </c>
      <c r="H58" s="55">
        <v>1</v>
      </c>
      <c r="I58" s="55">
        <v>1</v>
      </c>
      <c r="J58" s="55">
        <v>1</v>
      </c>
      <c r="L58" s="75">
        <f>SUM(E58:K58)</f>
        <v>6</v>
      </c>
      <c r="P58" s="76"/>
      <c r="R58" s="6" t="s">
        <v>792</v>
      </c>
      <c r="S58" s="30">
        <v>21</v>
      </c>
      <c r="T58" s="6" t="s">
        <v>2652</v>
      </c>
      <c r="U58" s="6" t="s">
        <v>24</v>
      </c>
      <c r="V58" s="6"/>
      <c r="W58" s="6"/>
      <c r="X58" s="6"/>
      <c r="Y58" s="6">
        <v>1</v>
      </c>
      <c r="Z58" s="6"/>
      <c r="AA58" s="6"/>
      <c r="AB58" s="6"/>
      <c r="AC58" s="75">
        <v>1</v>
      </c>
    </row>
    <row r="59" spans="1:32" s="55" customFormat="1" ht="15.6" x14ac:dyDescent="0.3">
      <c r="A59" s="15" t="s">
        <v>2552</v>
      </c>
      <c r="B59" s="77"/>
      <c r="C59" s="15"/>
      <c r="D59" s="88"/>
      <c r="E59" s="15">
        <f t="shared" ref="E59:L59" si="16">SUM(E54:E58)</f>
        <v>5</v>
      </c>
      <c r="F59" s="15">
        <f t="shared" si="16"/>
        <v>4</v>
      </c>
      <c r="G59" s="15">
        <f t="shared" si="16"/>
        <v>4</v>
      </c>
      <c r="H59" s="15">
        <f t="shared" si="16"/>
        <v>4</v>
      </c>
      <c r="I59" s="15">
        <f t="shared" si="16"/>
        <v>4</v>
      </c>
      <c r="J59" s="15">
        <f t="shared" si="16"/>
        <v>4</v>
      </c>
      <c r="K59" s="15">
        <f t="shared" si="16"/>
        <v>2</v>
      </c>
      <c r="L59" s="15">
        <f t="shared" si="16"/>
        <v>27</v>
      </c>
      <c r="M59" s="25"/>
      <c r="N59" s="25"/>
      <c r="O59" s="25"/>
      <c r="P59" s="78"/>
      <c r="R59" s="15" t="s">
        <v>2552</v>
      </c>
      <c r="S59" s="77"/>
      <c r="T59" s="15"/>
      <c r="U59" s="88"/>
      <c r="V59" s="15">
        <f t="shared" ref="V59:AC59" si="17">SUM(V54:V58)</f>
        <v>2</v>
      </c>
      <c r="W59" s="15">
        <f t="shared" si="17"/>
        <v>2</v>
      </c>
      <c r="X59" s="15">
        <f t="shared" si="17"/>
        <v>1</v>
      </c>
      <c r="Y59" s="15">
        <f t="shared" si="17"/>
        <v>2</v>
      </c>
      <c r="Z59" s="15">
        <f t="shared" si="17"/>
        <v>0</v>
      </c>
      <c r="AA59" s="15">
        <f t="shared" si="17"/>
        <v>0</v>
      </c>
      <c r="AB59" s="15">
        <f t="shared" si="17"/>
        <v>1</v>
      </c>
      <c r="AC59" s="15">
        <f t="shared" si="17"/>
        <v>8</v>
      </c>
      <c r="AD59" s="25"/>
      <c r="AE59" s="25"/>
      <c r="AF59" s="25"/>
    </row>
    <row r="60" spans="1:32" s="55" customFormat="1" ht="15.6" x14ac:dyDescent="0.3">
      <c r="B60" s="75"/>
      <c r="D60" s="87"/>
      <c r="L60" s="75"/>
      <c r="P60" s="76"/>
      <c r="S60" s="75"/>
      <c r="U60" s="87"/>
      <c r="AC60" s="75"/>
    </row>
    <row r="61" spans="1:32" s="55" customFormat="1" ht="15.6" x14ac:dyDescent="0.3">
      <c r="A61" s="55" t="s">
        <v>792</v>
      </c>
      <c r="B61" s="75">
        <v>22</v>
      </c>
      <c r="C61" s="55" t="s">
        <v>2624</v>
      </c>
      <c r="D61" s="87" t="s">
        <v>25</v>
      </c>
      <c r="E61" s="55">
        <v>1</v>
      </c>
      <c r="F61" s="55">
        <v>1</v>
      </c>
      <c r="G61" s="55">
        <v>1</v>
      </c>
      <c r="I61" s="55">
        <v>1</v>
      </c>
      <c r="L61" s="75">
        <f>SUM(E61:K61)</f>
        <v>4</v>
      </c>
      <c r="P61" s="76"/>
      <c r="R61" s="55" t="s">
        <v>792</v>
      </c>
      <c r="S61" s="75">
        <v>22</v>
      </c>
      <c r="T61" s="55" t="s">
        <v>2624</v>
      </c>
      <c r="U61" s="87" t="s">
        <v>25</v>
      </c>
      <c r="W61" s="55">
        <v>1</v>
      </c>
      <c r="X61" s="55">
        <v>1</v>
      </c>
      <c r="Z61" s="55">
        <v>1</v>
      </c>
      <c r="AA61" s="55">
        <v>1</v>
      </c>
      <c r="AB61" s="55">
        <v>1</v>
      </c>
      <c r="AC61" s="75">
        <f>SUM(V61:AB61)</f>
        <v>5</v>
      </c>
    </row>
    <row r="62" spans="1:32" s="55" customFormat="1" ht="15.6" x14ac:dyDescent="0.3">
      <c r="A62" s="55" t="s">
        <v>792</v>
      </c>
      <c r="B62" s="75">
        <v>22</v>
      </c>
      <c r="C62" s="55" t="s">
        <v>2625</v>
      </c>
      <c r="D62" s="87" t="s">
        <v>26</v>
      </c>
      <c r="E62" s="55">
        <v>1</v>
      </c>
      <c r="F62" s="55">
        <v>1</v>
      </c>
      <c r="J62" s="55">
        <v>1</v>
      </c>
      <c r="K62" s="55">
        <v>1</v>
      </c>
      <c r="L62" s="75">
        <f>SUM(E62:K62)</f>
        <v>4</v>
      </c>
      <c r="M62" s="55" t="s">
        <v>81</v>
      </c>
      <c r="P62" s="76"/>
      <c r="R62" s="55" t="s">
        <v>792</v>
      </c>
      <c r="S62" s="75">
        <v>22</v>
      </c>
      <c r="T62" s="55" t="s">
        <v>2625</v>
      </c>
      <c r="U62" s="87" t="s">
        <v>26</v>
      </c>
      <c r="Y62" s="55">
        <v>1</v>
      </c>
      <c r="AC62" s="75">
        <f>SUM(V62:AB62)</f>
        <v>1</v>
      </c>
    </row>
    <row r="63" spans="1:32" s="55" customFormat="1" ht="15.6" x14ac:dyDescent="0.3">
      <c r="A63" s="55" t="s">
        <v>792</v>
      </c>
      <c r="B63" s="75">
        <v>22</v>
      </c>
      <c r="C63" s="55" t="s">
        <v>2626</v>
      </c>
      <c r="D63" s="87" t="s">
        <v>27</v>
      </c>
      <c r="E63" s="55">
        <v>1</v>
      </c>
      <c r="F63" s="55">
        <v>1</v>
      </c>
      <c r="G63" s="55">
        <v>1</v>
      </c>
      <c r="H63" s="55">
        <v>1</v>
      </c>
      <c r="I63" s="55">
        <v>1</v>
      </c>
      <c r="J63" s="55">
        <v>1</v>
      </c>
      <c r="L63" s="75">
        <f>SUM(E63:K63)</f>
        <v>6</v>
      </c>
      <c r="P63" s="76"/>
      <c r="R63" s="55" t="s">
        <v>792</v>
      </c>
      <c r="S63" s="75">
        <v>22</v>
      </c>
      <c r="T63" s="55" t="s">
        <v>2626</v>
      </c>
      <c r="U63" s="87" t="s">
        <v>27</v>
      </c>
      <c r="V63" s="55">
        <v>1</v>
      </c>
      <c r="X63" s="55">
        <v>1</v>
      </c>
      <c r="Y63" s="55">
        <v>1</v>
      </c>
      <c r="Z63" s="55">
        <v>1</v>
      </c>
      <c r="AA63" s="55">
        <v>1</v>
      </c>
      <c r="AC63" s="75">
        <f>SUM(V63:AB63)</f>
        <v>5</v>
      </c>
    </row>
    <row r="64" spans="1:32" s="55" customFormat="1" ht="15.6" x14ac:dyDescent="0.3">
      <c r="A64" s="55" t="s">
        <v>792</v>
      </c>
      <c r="B64" s="75">
        <v>22</v>
      </c>
      <c r="C64" s="55" t="s">
        <v>2627</v>
      </c>
      <c r="D64" s="87" t="s">
        <v>28</v>
      </c>
      <c r="E64" s="55">
        <v>1</v>
      </c>
      <c r="H64" s="55">
        <v>1</v>
      </c>
      <c r="L64" s="75">
        <f>SUM(E64:K64)</f>
        <v>2</v>
      </c>
      <c r="M64" s="55" t="s">
        <v>81</v>
      </c>
      <c r="P64" s="76"/>
      <c r="R64" s="55" t="s">
        <v>792</v>
      </c>
      <c r="S64" s="75">
        <v>22</v>
      </c>
      <c r="T64" s="55" t="s">
        <v>2627</v>
      </c>
      <c r="U64" s="87" t="s">
        <v>28</v>
      </c>
      <c r="AC64" s="75">
        <f>SUM(V64:AB64)</f>
        <v>0</v>
      </c>
    </row>
    <row r="65" spans="1:32" s="55" customFormat="1" ht="15.6" x14ac:dyDescent="0.3">
      <c r="A65" s="55" t="s">
        <v>792</v>
      </c>
      <c r="B65" s="75">
        <v>22</v>
      </c>
      <c r="C65" s="55" t="s">
        <v>2646</v>
      </c>
      <c r="D65" s="87" t="s">
        <v>2647</v>
      </c>
      <c r="L65" s="75">
        <f>SUM(E65:K65)</f>
        <v>0</v>
      </c>
      <c r="M65" s="55">
        <v>1</v>
      </c>
      <c r="P65" s="76"/>
      <c r="R65" s="55" t="s">
        <v>792</v>
      </c>
      <c r="S65" s="75">
        <v>22</v>
      </c>
      <c r="T65" s="55" t="s">
        <v>2646</v>
      </c>
      <c r="U65" s="87" t="s">
        <v>2647</v>
      </c>
      <c r="AC65" s="75">
        <f>SUM(V65:AB65)</f>
        <v>0</v>
      </c>
    </row>
    <row r="66" spans="1:32" s="55" customFormat="1" ht="15.6" x14ac:dyDescent="0.3">
      <c r="A66" s="15" t="s">
        <v>2551</v>
      </c>
      <c r="B66" s="77"/>
      <c r="C66" s="15"/>
      <c r="D66" s="88"/>
      <c r="E66" s="15">
        <f t="shared" ref="E66:L66" si="18">SUM(E61:E65)</f>
        <v>4</v>
      </c>
      <c r="F66" s="15">
        <f t="shared" si="18"/>
        <v>3</v>
      </c>
      <c r="G66" s="15">
        <f t="shared" si="18"/>
        <v>2</v>
      </c>
      <c r="H66" s="15">
        <f t="shared" si="18"/>
        <v>2</v>
      </c>
      <c r="I66" s="15">
        <f t="shared" si="18"/>
        <v>2</v>
      </c>
      <c r="J66" s="15">
        <f t="shared" si="18"/>
        <v>2</v>
      </c>
      <c r="K66" s="15">
        <f t="shared" si="18"/>
        <v>1</v>
      </c>
      <c r="L66" s="15">
        <f t="shared" si="18"/>
        <v>16</v>
      </c>
      <c r="M66" s="25"/>
      <c r="N66" s="25"/>
      <c r="O66" s="25"/>
      <c r="P66" s="78"/>
      <c r="R66" s="15" t="s">
        <v>2551</v>
      </c>
      <c r="S66" s="77"/>
      <c r="T66" s="15"/>
      <c r="U66" s="88"/>
      <c r="V66" s="15">
        <f t="shared" ref="V66:AC66" si="19">SUM(V61:V65)</f>
        <v>1</v>
      </c>
      <c r="W66" s="15">
        <f t="shared" si="19"/>
        <v>1</v>
      </c>
      <c r="X66" s="15">
        <f t="shared" si="19"/>
        <v>2</v>
      </c>
      <c r="Y66" s="15">
        <f t="shared" si="19"/>
        <v>2</v>
      </c>
      <c r="Z66" s="15">
        <f t="shared" si="19"/>
        <v>2</v>
      </c>
      <c r="AA66" s="15">
        <f t="shared" si="19"/>
        <v>2</v>
      </c>
      <c r="AB66" s="15">
        <f t="shared" si="19"/>
        <v>1</v>
      </c>
      <c r="AC66" s="15">
        <f t="shared" si="19"/>
        <v>11</v>
      </c>
      <c r="AD66" s="25"/>
      <c r="AE66" s="25"/>
      <c r="AF66" s="25"/>
    </row>
    <row r="67" spans="1:32" s="55" customFormat="1" ht="15.6" x14ac:dyDescent="0.3">
      <c r="B67" s="75"/>
      <c r="D67" s="87"/>
      <c r="L67" s="75"/>
      <c r="P67" s="76"/>
      <c r="S67" s="75"/>
      <c r="U67" s="87"/>
      <c r="AC67" s="75"/>
    </row>
    <row r="68" spans="1:32" s="55" customFormat="1" ht="15.6" x14ac:dyDescent="0.3">
      <c r="A68" s="55" t="s">
        <v>792</v>
      </c>
      <c r="B68" s="75">
        <v>23</v>
      </c>
      <c r="C68" s="55" t="s">
        <v>2622</v>
      </c>
      <c r="D68" s="87" t="s">
        <v>29</v>
      </c>
      <c r="E68" s="55">
        <v>1</v>
      </c>
      <c r="F68" s="55">
        <v>1</v>
      </c>
      <c r="G68" s="55">
        <v>1</v>
      </c>
      <c r="I68" s="55">
        <v>1</v>
      </c>
      <c r="J68" s="55">
        <v>1</v>
      </c>
      <c r="K68" s="55">
        <v>1</v>
      </c>
      <c r="L68" s="75">
        <f>SUM(E68:K68)</f>
        <v>6</v>
      </c>
      <c r="N68" s="55" t="s">
        <v>81</v>
      </c>
      <c r="P68" s="76"/>
      <c r="R68" s="55" t="s">
        <v>792</v>
      </c>
      <c r="S68" s="75">
        <v>23</v>
      </c>
      <c r="T68" s="55" t="s">
        <v>2622</v>
      </c>
      <c r="U68" s="87" t="s">
        <v>29</v>
      </c>
      <c r="V68" s="55" t="s">
        <v>81</v>
      </c>
      <c r="W68" s="55">
        <v>1</v>
      </c>
      <c r="X68" s="55" t="s">
        <v>81</v>
      </c>
      <c r="Z68" s="55" t="s">
        <v>81</v>
      </c>
      <c r="AA68" s="55" t="s">
        <v>81</v>
      </c>
      <c r="AB68" s="55" t="s">
        <v>81</v>
      </c>
      <c r="AC68" s="75">
        <f>SUM(V68:AB68)</f>
        <v>1</v>
      </c>
    </row>
    <row r="69" spans="1:32" s="55" customFormat="1" ht="15.6" x14ac:dyDescent="0.3">
      <c r="A69" s="55" t="s">
        <v>792</v>
      </c>
      <c r="B69" s="75">
        <v>23</v>
      </c>
      <c r="C69" s="55" t="s">
        <v>2623</v>
      </c>
      <c r="D69" s="87" t="s">
        <v>30</v>
      </c>
      <c r="E69" s="55">
        <v>1</v>
      </c>
      <c r="F69" s="55">
        <v>1</v>
      </c>
      <c r="G69" s="55">
        <v>1</v>
      </c>
      <c r="H69" s="55">
        <v>1</v>
      </c>
      <c r="I69" s="55">
        <v>1</v>
      </c>
      <c r="J69" s="55">
        <v>1</v>
      </c>
      <c r="K69" s="55">
        <v>1</v>
      </c>
      <c r="L69" s="81">
        <f>SUM(E69:K69)</f>
        <v>7</v>
      </c>
      <c r="P69" s="76"/>
      <c r="R69" s="55" t="s">
        <v>792</v>
      </c>
      <c r="S69" s="75">
        <v>23</v>
      </c>
      <c r="T69" s="55" t="s">
        <v>2623</v>
      </c>
      <c r="U69" s="87" t="s">
        <v>30</v>
      </c>
      <c r="V69" s="55">
        <v>1</v>
      </c>
      <c r="Y69" s="55">
        <v>1</v>
      </c>
      <c r="AB69" s="55">
        <v>1</v>
      </c>
      <c r="AC69" s="75">
        <f>SUM(V69:AB69)</f>
        <v>3</v>
      </c>
    </row>
    <row r="70" spans="1:32" s="55" customFormat="1" ht="15.6" x14ac:dyDescent="0.3">
      <c r="A70" s="55" t="s">
        <v>792</v>
      </c>
      <c r="B70" s="75">
        <v>23</v>
      </c>
      <c r="C70" s="55" t="s">
        <v>2628</v>
      </c>
      <c r="D70" s="87" t="s">
        <v>31</v>
      </c>
      <c r="E70" s="55">
        <v>1</v>
      </c>
      <c r="F70" s="55">
        <v>1</v>
      </c>
      <c r="G70" s="55">
        <v>1</v>
      </c>
      <c r="H70" s="55">
        <v>1</v>
      </c>
      <c r="I70" s="55">
        <v>1</v>
      </c>
      <c r="J70" s="55">
        <v>1</v>
      </c>
      <c r="K70" s="55">
        <v>1</v>
      </c>
      <c r="L70" s="81">
        <f>SUM(E70:K70)</f>
        <v>7</v>
      </c>
      <c r="P70" s="76"/>
      <c r="R70" s="55" t="s">
        <v>792</v>
      </c>
      <c r="S70" s="75">
        <v>23</v>
      </c>
      <c r="T70" s="55" t="s">
        <v>2628</v>
      </c>
      <c r="U70" s="87" t="s">
        <v>31</v>
      </c>
      <c r="V70" s="55">
        <v>1</v>
      </c>
      <c r="W70" s="55">
        <v>1</v>
      </c>
      <c r="AA70" s="55">
        <v>1</v>
      </c>
      <c r="AB70" s="55">
        <v>1</v>
      </c>
      <c r="AC70" s="75">
        <f>SUM(V70:AB70)</f>
        <v>4</v>
      </c>
    </row>
    <row r="71" spans="1:32" s="55" customFormat="1" ht="15.6" x14ac:dyDescent="0.3">
      <c r="A71" s="55" t="s">
        <v>792</v>
      </c>
      <c r="B71" s="75">
        <v>23</v>
      </c>
      <c r="C71" s="55" t="s">
        <v>2629</v>
      </c>
      <c r="D71" s="87" t="s">
        <v>32</v>
      </c>
      <c r="E71" s="55">
        <v>1</v>
      </c>
      <c r="G71" s="55">
        <v>1</v>
      </c>
      <c r="I71" s="55">
        <v>1</v>
      </c>
      <c r="J71" s="55">
        <v>1</v>
      </c>
      <c r="L71" s="75">
        <f>SUM(E71:K71)</f>
        <v>4</v>
      </c>
      <c r="P71" s="76"/>
      <c r="R71" s="55" t="s">
        <v>792</v>
      </c>
      <c r="S71" s="75">
        <v>23</v>
      </c>
      <c r="T71" s="55" t="s">
        <v>2629</v>
      </c>
      <c r="U71" s="87" t="s">
        <v>32</v>
      </c>
      <c r="V71" s="55">
        <v>1</v>
      </c>
      <c r="Y71" s="55">
        <v>1</v>
      </c>
      <c r="Z71" s="55">
        <v>1</v>
      </c>
      <c r="AB71" s="55">
        <v>1</v>
      </c>
      <c r="AC71" s="75">
        <f>SUM(V71:AB71)</f>
        <v>4</v>
      </c>
    </row>
    <row r="72" spans="1:32" s="55" customFormat="1" ht="15.6" x14ac:dyDescent="0.3">
      <c r="A72" s="55" t="s">
        <v>792</v>
      </c>
      <c r="B72" s="75">
        <v>23</v>
      </c>
      <c r="C72" s="55" t="s">
        <v>2636</v>
      </c>
      <c r="D72" s="6" t="s">
        <v>35</v>
      </c>
      <c r="G72" s="55">
        <v>1</v>
      </c>
      <c r="L72" s="75">
        <f>SUM(E72:K72)</f>
        <v>1</v>
      </c>
      <c r="M72" s="55" t="s">
        <v>81</v>
      </c>
      <c r="P72" s="76"/>
      <c r="R72" s="55" t="s">
        <v>792</v>
      </c>
      <c r="S72" s="75">
        <v>23</v>
      </c>
      <c r="T72" s="55" t="s">
        <v>2636</v>
      </c>
      <c r="U72" s="6" t="s">
        <v>35</v>
      </c>
      <c r="AC72" s="75">
        <f>SUM(V72:AB72)</f>
        <v>0</v>
      </c>
    </row>
    <row r="73" spans="1:32" s="55" customFormat="1" ht="15.6" x14ac:dyDescent="0.3">
      <c r="A73" s="15" t="s">
        <v>2550</v>
      </c>
      <c r="B73" s="77"/>
      <c r="C73" s="15"/>
      <c r="D73" s="88"/>
      <c r="E73" s="15">
        <f t="shared" ref="E73:L73" si="20">SUM(E68:E72)</f>
        <v>4</v>
      </c>
      <c r="F73" s="15">
        <f t="shared" si="20"/>
        <v>3</v>
      </c>
      <c r="G73" s="15">
        <f t="shared" si="20"/>
        <v>5</v>
      </c>
      <c r="H73" s="15">
        <f t="shared" si="20"/>
        <v>2</v>
      </c>
      <c r="I73" s="15">
        <f t="shared" si="20"/>
        <v>4</v>
      </c>
      <c r="J73" s="15">
        <f t="shared" si="20"/>
        <v>4</v>
      </c>
      <c r="K73" s="15">
        <f t="shared" si="20"/>
        <v>3</v>
      </c>
      <c r="L73" s="15">
        <f t="shared" si="20"/>
        <v>25</v>
      </c>
      <c r="M73" s="25"/>
      <c r="N73" s="25"/>
      <c r="O73" s="25"/>
      <c r="P73" s="78"/>
      <c r="R73" s="15" t="s">
        <v>2550</v>
      </c>
      <c r="S73" s="77"/>
      <c r="T73" s="15"/>
      <c r="U73" s="88"/>
      <c r="V73" s="15">
        <f t="shared" ref="V73:AC73" si="21">SUM(V68:V71)</f>
        <v>3</v>
      </c>
      <c r="W73" s="15">
        <f t="shared" si="21"/>
        <v>2</v>
      </c>
      <c r="X73" s="15">
        <f t="shared" si="21"/>
        <v>0</v>
      </c>
      <c r="Y73" s="15">
        <f t="shared" si="21"/>
        <v>2</v>
      </c>
      <c r="Z73" s="15">
        <f t="shared" si="21"/>
        <v>1</v>
      </c>
      <c r="AA73" s="15">
        <f t="shared" si="21"/>
        <v>1</v>
      </c>
      <c r="AB73" s="15">
        <f t="shared" si="21"/>
        <v>3</v>
      </c>
      <c r="AC73" s="15">
        <f t="shared" si="21"/>
        <v>12</v>
      </c>
      <c r="AD73" s="25"/>
      <c r="AE73" s="25"/>
      <c r="AF73" s="25"/>
    </row>
    <row r="74" spans="1:32" s="55" customFormat="1" ht="15.6" x14ac:dyDescent="0.3">
      <c r="B74" s="75"/>
      <c r="D74" s="87"/>
      <c r="L74" s="75"/>
      <c r="P74" s="76"/>
      <c r="S74" s="75"/>
      <c r="U74" s="87"/>
      <c r="AC74" s="75"/>
    </row>
    <row r="75" spans="1:32" s="55" customFormat="1" ht="15.6" x14ac:dyDescent="0.3">
      <c r="A75" s="55" t="s">
        <v>792</v>
      </c>
      <c r="B75" s="75">
        <v>24</v>
      </c>
      <c r="C75" s="55" t="s">
        <v>2621</v>
      </c>
      <c r="D75" s="87" t="s">
        <v>33</v>
      </c>
      <c r="E75" s="55">
        <v>1</v>
      </c>
      <c r="F75" s="55">
        <v>1</v>
      </c>
      <c r="G75" s="55">
        <v>1</v>
      </c>
      <c r="H75" s="55">
        <v>1</v>
      </c>
      <c r="I75" s="55">
        <v>1</v>
      </c>
      <c r="J75" s="55">
        <v>1</v>
      </c>
      <c r="K75" s="55">
        <v>1</v>
      </c>
      <c r="L75" s="81">
        <f>SUM(E75:K75)</f>
        <v>7</v>
      </c>
      <c r="P75" s="76"/>
      <c r="R75" s="55" t="s">
        <v>792</v>
      </c>
      <c r="S75" s="75">
        <v>24</v>
      </c>
      <c r="T75" s="55" t="s">
        <v>2621</v>
      </c>
      <c r="U75" s="87" t="s">
        <v>33</v>
      </c>
      <c r="V75" s="55">
        <v>1</v>
      </c>
      <c r="Y75" s="55">
        <v>1</v>
      </c>
      <c r="Z75" s="55">
        <v>1</v>
      </c>
      <c r="AA75" s="55">
        <v>1</v>
      </c>
      <c r="AB75" s="55">
        <v>1</v>
      </c>
      <c r="AC75" s="75">
        <f>SUM(V75:AB75)</f>
        <v>5</v>
      </c>
    </row>
    <row r="76" spans="1:32" s="55" customFormat="1" ht="15.6" x14ac:dyDescent="0.3">
      <c r="A76" s="55" t="s">
        <v>792</v>
      </c>
      <c r="B76" s="75">
        <v>24</v>
      </c>
      <c r="C76" s="55" t="s">
        <v>2637</v>
      </c>
      <c r="D76" s="6" t="s">
        <v>21</v>
      </c>
      <c r="E76" s="55">
        <v>1</v>
      </c>
      <c r="F76" s="55">
        <v>1</v>
      </c>
      <c r="G76" s="55">
        <v>1</v>
      </c>
      <c r="H76" s="55">
        <v>1</v>
      </c>
      <c r="I76" s="55">
        <v>1</v>
      </c>
      <c r="J76" s="55">
        <v>1</v>
      </c>
      <c r="K76" s="55">
        <v>1</v>
      </c>
      <c r="L76" s="81">
        <f>SUM(E76:K76)</f>
        <v>7</v>
      </c>
      <c r="P76" s="76"/>
      <c r="R76" s="55" t="s">
        <v>792</v>
      </c>
      <c r="S76" s="75">
        <v>24</v>
      </c>
      <c r="T76" s="55" t="s">
        <v>2637</v>
      </c>
      <c r="U76" s="6" t="s">
        <v>21</v>
      </c>
      <c r="X76" s="55">
        <v>1</v>
      </c>
      <c r="Z76" s="55">
        <v>1</v>
      </c>
      <c r="AB76" s="55">
        <v>1</v>
      </c>
      <c r="AC76" s="75">
        <f>SUM(V76:AB76)</f>
        <v>3</v>
      </c>
    </row>
    <row r="77" spans="1:32" s="55" customFormat="1" ht="15.6" x14ac:dyDescent="0.3">
      <c r="A77" s="55" t="s">
        <v>792</v>
      </c>
      <c r="B77" s="75">
        <v>24</v>
      </c>
      <c r="C77" s="55" t="s">
        <v>2630</v>
      </c>
      <c r="D77" s="87" t="s">
        <v>34</v>
      </c>
      <c r="E77" s="55">
        <v>1</v>
      </c>
      <c r="F77" s="55">
        <v>1</v>
      </c>
      <c r="G77" s="55">
        <v>1</v>
      </c>
      <c r="H77" s="55">
        <v>1</v>
      </c>
      <c r="K77" s="55">
        <v>1</v>
      </c>
      <c r="L77" s="75">
        <f>SUM(E77:K77)</f>
        <v>5</v>
      </c>
      <c r="N77" s="55" t="s">
        <v>81</v>
      </c>
      <c r="P77" s="76"/>
      <c r="R77" s="55" t="s">
        <v>792</v>
      </c>
      <c r="S77" s="75">
        <v>24</v>
      </c>
      <c r="T77" s="55" t="s">
        <v>2630</v>
      </c>
      <c r="U77" s="87" t="s">
        <v>34</v>
      </c>
      <c r="X77" s="55">
        <v>1</v>
      </c>
      <c r="AC77" s="75">
        <f>SUM(V77:AB77)</f>
        <v>1</v>
      </c>
    </row>
    <row r="78" spans="1:32" s="55" customFormat="1" ht="15.6" x14ac:dyDescent="0.3">
      <c r="A78" s="55" t="s">
        <v>792</v>
      </c>
      <c r="B78" s="75">
        <v>24</v>
      </c>
      <c r="C78" s="55" t="s">
        <v>2633</v>
      </c>
      <c r="D78" s="87" t="s">
        <v>79</v>
      </c>
      <c r="E78" s="55">
        <v>1</v>
      </c>
      <c r="F78" s="55">
        <v>1</v>
      </c>
      <c r="G78" s="55">
        <v>1</v>
      </c>
      <c r="H78" s="55">
        <v>1</v>
      </c>
      <c r="I78" s="55">
        <v>1</v>
      </c>
      <c r="J78" s="55">
        <v>1</v>
      </c>
      <c r="K78" s="55">
        <v>1</v>
      </c>
      <c r="L78" s="81">
        <f>SUM(E78:K78)</f>
        <v>7</v>
      </c>
      <c r="P78" s="76"/>
      <c r="R78" s="55" t="s">
        <v>792</v>
      </c>
      <c r="S78" s="75">
        <v>24</v>
      </c>
      <c r="T78" s="55" t="s">
        <v>2633</v>
      </c>
      <c r="U78" s="87" t="s">
        <v>79</v>
      </c>
      <c r="V78" s="55">
        <v>1</v>
      </c>
      <c r="W78" s="55">
        <v>1</v>
      </c>
      <c r="X78" s="55">
        <v>1</v>
      </c>
      <c r="Y78" s="55">
        <v>1</v>
      </c>
      <c r="Z78" s="55">
        <v>1</v>
      </c>
      <c r="AA78" s="55">
        <v>1</v>
      </c>
      <c r="AB78" s="55">
        <v>1</v>
      </c>
      <c r="AC78" s="81">
        <f>SUM(V78:AB78)</f>
        <v>7</v>
      </c>
    </row>
    <row r="79" spans="1:32" s="55" customFormat="1" ht="15.6" x14ac:dyDescent="0.3">
      <c r="A79" s="55" t="s">
        <v>792</v>
      </c>
      <c r="B79" s="75">
        <v>24</v>
      </c>
      <c r="C79" s="55" t="s">
        <v>2638</v>
      </c>
      <c r="D79" s="87" t="s">
        <v>44</v>
      </c>
      <c r="F79" s="55">
        <v>1</v>
      </c>
      <c r="H79" s="55">
        <v>1</v>
      </c>
      <c r="I79" s="55">
        <v>1</v>
      </c>
      <c r="J79" s="55">
        <v>1</v>
      </c>
      <c r="L79" s="75">
        <f>SUM(E79:K79)</f>
        <v>4</v>
      </c>
      <c r="N79" s="55" t="s">
        <v>81</v>
      </c>
      <c r="P79" s="76"/>
      <c r="R79" s="55" t="s">
        <v>792</v>
      </c>
      <c r="S79" s="75">
        <v>27</v>
      </c>
      <c r="T79" s="55" t="s">
        <v>2638</v>
      </c>
      <c r="U79" s="87" t="s">
        <v>44</v>
      </c>
      <c r="AA79" s="55">
        <v>1</v>
      </c>
      <c r="AC79" s="75">
        <f>SUM(V79:AB79)</f>
        <v>1</v>
      </c>
    </row>
    <row r="80" spans="1:32" s="55" customFormat="1" ht="15.6" x14ac:dyDescent="0.3">
      <c r="A80" s="15" t="s">
        <v>2549</v>
      </c>
      <c r="B80" s="77"/>
      <c r="C80" s="15"/>
      <c r="D80" s="88"/>
      <c r="E80" s="15">
        <f t="shared" ref="E80:L80" si="22">SUM(E75:E79)</f>
        <v>4</v>
      </c>
      <c r="F80" s="15">
        <f t="shared" si="22"/>
        <v>5</v>
      </c>
      <c r="G80" s="15">
        <f t="shared" si="22"/>
        <v>4</v>
      </c>
      <c r="H80" s="15">
        <f t="shared" si="22"/>
        <v>5</v>
      </c>
      <c r="I80" s="15">
        <f t="shared" si="22"/>
        <v>4</v>
      </c>
      <c r="J80" s="15">
        <f t="shared" si="22"/>
        <v>4</v>
      </c>
      <c r="K80" s="15">
        <f t="shared" si="22"/>
        <v>4</v>
      </c>
      <c r="L80" s="15">
        <f t="shared" si="22"/>
        <v>30</v>
      </c>
      <c r="M80" s="25"/>
      <c r="N80" s="25"/>
      <c r="O80" s="25"/>
      <c r="P80" s="78"/>
      <c r="R80" s="15" t="s">
        <v>2549</v>
      </c>
      <c r="S80" s="77"/>
      <c r="T80" s="15"/>
      <c r="U80" s="88"/>
      <c r="V80" s="15">
        <f t="shared" ref="V80:AC80" si="23">SUM(V75:V78)</f>
        <v>2</v>
      </c>
      <c r="W80" s="15">
        <f t="shared" si="23"/>
        <v>1</v>
      </c>
      <c r="X80" s="15">
        <f t="shared" si="23"/>
        <v>3</v>
      </c>
      <c r="Y80" s="15">
        <f t="shared" si="23"/>
        <v>2</v>
      </c>
      <c r="Z80" s="15">
        <f t="shared" si="23"/>
        <v>3</v>
      </c>
      <c r="AA80" s="15">
        <f t="shared" si="23"/>
        <v>2</v>
      </c>
      <c r="AB80" s="15">
        <f t="shared" si="23"/>
        <v>3</v>
      </c>
      <c r="AC80" s="15">
        <f t="shared" si="23"/>
        <v>16</v>
      </c>
      <c r="AD80" s="25"/>
      <c r="AE80" s="25"/>
      <c r="AF80" s="25"/>
    </row>
    <row r="81" spans="1:32" s="55" customFormat="1" ht="15.6" x14ac:dyDescent="0.3">
      <c r="B81" s="75"/>
      <c r="D81" s="87"/>
      <c r="L81" s="75"/>
      <c r="P81" s="76"/>
      <c r="S81" s="75"/>
      <c r="U81" s="87"/>
      <c r="AC81" s="75"/>
    </row>
    <row r="82" spans="1:32" s="55" customFormat="1" ht="15.6" x14ac:dyDescent="0.3">
      <c r="A82" s="55" t="s">
        <v>792</v>
      </c>
      <c r="B82" s="75">
        <v>25</v>
      </c>
      <c r="C82" s="55" t="s">
        <v>2639</v>
      </c>
      <c r="D82" s="87" t="s">
        <v>36</v>
      </c>
      <c r="E82" s="55">
        <v>1</v>
      </c>
      <c r="F82" s="55">
        <v>1</v>
      </c>
      <c r="G82" s="55">
        <v>1</v>
      </c>
      <c r="H82" s="55">
        <v>1</v>
      </c>
      <c r="I82" s="55">
        <v>1</v>
      </c>
      <c r="K82" s="55">
        <v>1</v>
      </c>
      <c r="L82" s="75">
        <f>SUM(E82:K82)</f>
        <v>6</v>
      </c>
      <c r="P82" s="76"/>
      <c r="R82" s="55" t="s">
        <v>792</v>
      </c>
      <c r="S82" s="75">
        <v>25</v>
      </c>
      <c r="T82" s="55" t="s">
        <v>2639</v>
      </c>
      <c r="U82" s="87" t="s">
        <v>36</v>
      </c>
      <c r="W82" s="55">
        <v>1</v>
      </c>
      <c r="X82" s="55">
        <v>1</v>
      </c>
      <c r="AC82" s="75">
        <f>SUM(V82:AB82)</f>
        <v>2</v>
      </c>
    </row>
    <row r="83" spans="1:32" s="55" customFormat="1" ht="15.6" x14ac:dyDescent="0.3">
      <c r="A83" s="55" t="s">
        <v>792</v>
      </c>
      <c r="B83" s="75">
        <v>25</v>
      </c>
      <c r="C83" s="55" t="s">
        <v>2642</v>
      </c>
      <c r="D83" s="87" t="s">
        <v>37</v>
      </c>
      <c r="H83" s="55">
        <v>1</v>
      </c>
      <c r="L83" s="75">
        <f>SUM(E83:K83)</f>
        <v>1</v>
      </c>
      <c r="M83" s="55" t="s">
        <v>81</v>
      </c>
      <c r="P83" s="76"/>
      <c r="R83" s="55" t="s">
        <v>792</v>
      </c>
      <c r="S83" s="75">
        <v>25</v>
      </c>
      <c r="T83" s="55" t="s">
        <v>2642</v>
      </c>
      <c r="U83" s="87" t="s">
        <v>37</v>
      </c>
      <c r="AC83" s="75">
        <f>SUM(V83:AB83)</f>
        <v>0</v>
      </c>
    </row>
    <row r="84" spans="1:32" s="55" customFormat="1" ht="15.6" x14ac:dyDescent="0.3">
      <c r="A84" s="55" t="s">
        <v>792</v>
      </c>
      <c r="B84" s="75">
        <v>25</v>
      </c>
      <c r="C84" s="55" t="s">
        <v>2643</v>
      </c>
      <c r="D84" s="87" t="s">
        <v>80</v>
      </c>
      <c r="E84" s="55">
        <v>1</v>
      </c>
      <c r="F84" s="55">
        <v>1</v>
      </c>
      <c r="G84" s="55">
        <v>1</v>
      </c>
      <c r="H84" s="55">
        <v>1</v>
      </c>
      <c r="I84" s="55">
        <v>1</v>
      </c>
      <c r="J84" s="55">
        <v>1</v>
      </c>
      <c r="K84" s="55">
        <v>1</v>
      </c>
      <c r="L84" s="81">
        <f>SUM(E84:K84)</f>
        <v>7</v>
      </c>
      <c r="P84" s="76"/>
      <c r="R84" s="55" t="s">
        <v>792</v>
      </c>
      <c r="S84" s="75">
        <v>25</v>
      </c>
      <c r="T84" s="55" t="s">
        <v>2643</v>
      </c>
      <c r="U84" s="87" t="s">
        <v>80</v>
      </c>
      <c r="V84" s="55">
        <v>1</v>
      </c>
      <c r="AC84" s="75">
        <f>SUM(V84:AB84)</f>
        <v>1</v>
      </c>
    </row>
    <row r="85" spans="1:32" s="55" customFormat="1" ht="15.6" x14ac:dyDescent="0.3">
      <c r="A85" s="55" t="s">
        <v>792</v>
      </c>
      <c r="B85" s="75">
        <v>25</v>
      </c>
      <c r="C85" s="55" t="s">
        <v>2651</v>
      </c>
      <c r="D85" s="87" t="s">
        <v>38</v>
      </c>
      <c r="E85" s="55">
        <v>1</v>
      </c>
      <c r="F85" s="55">
        <v>1</v>
      </c>
      <c r="I85" s="55">
        <v>1</v>
      </c>
      <c r="J85" s="55">
        <v>1</v>
      </c>
      <c r="L85" s="75">
        <f>SUM(E85:K85)</f>
        <v>4</v>
      </c>
      <c r="N85" s="55" t="s">
        <v>81</v>
      </c>
      <c r="P85" s="76"/>
      <c r="R85" s="55" t="s">
        <v>792</v>
      </c>
      <c r="S85" s="75">
        <v>25</v>
      </c>
      <c r="T85" s="55" t="s">
        <v>2651</v>
      </c>
      <c r="U85" s="87" t="s">
        <v>38</v>
      </c>
      <c r="AC85" s="75">
        <f>SUM(V85:AB85)</f>
        <v>0</v>
      </c>
    </row>
    <row r="86" spans="1:32" s="55" customFormat="1" ht="15.6" x14ac:dyDescent="0.3">
      <c r="A86" s="15" t="s">
        <v>2548</v>
      </c>
      <c r="B86" s="77"/>
      <c r="C86" s="15"/>
      <c r="D86" s="88"/>
      <c r="E86" s="15">
        <f t="shared" ref="E86:L86" si="24">SUM(E82:E85)</f>
        <v>3</v>
      </c>
      <c r="F86" s="15">
        <f t="shared" si="24"/>
        <v>3</v>
      </c>
      <c r="G86" s="15">
        <f t="shared" si="24"/>
        <v>2</v>
      </c>
      <c r="H86" s="15">
        <f t="shared" si="24"/>
        <v>3</v>
      </c>
      <c r="I86" s="15">
        <f t="shared" si="24"/>
        <v>3</v>
      </c>
      <c r="J86" s="15">
        <f t="shared" si="24"/>
        <v>2</v>
      </c>
      <c r="K86" s="15">
        <f t="shared" si="24"/>
        <v>2</v>
      </c>
      <c r="L86" s="15">
        <f t="shared" si="24"/>
        <v>18</v>
      </c>
      <c r="M86" s="25"/>
      <c r="N86" s="25"/>
      <c r="O86" s="25"/>
      <c r="P86" s="78"/>
      <c r="R86" s="15" t="s">
        <v>2548</v>
      </c>
      <c r="S86" s="77"/>
      <c r="T86" s="15"/>
      <c r="U86" s="88"/>
      <c r="V86" s="15">
        <f t="shared" ref="V86:AC86" si="25">SUM(V82:V85)</f>
        <v>1</v>
      </c>
      <c r="W86" s="15">
        <f t="shared" si="25"/>
        <v>1</v>
      </c>
      <c r="X86" s="15">
        <f t="shared" si="25"/>
        <v>1</v>
      </c>
      <c r="Y86" s="15">
        <f t="shared" si="25"/>
        <v>0</v>
      </c>
      <c r="Z86" s="15">
        <f t="shared" si="25"/>
        <v>0</v>
      </c>
      <c r="AA86" s="15">
        <f t="shared" si="25"/>
        <v>0</v>
      </c>
      <c r="AB86" s="15">
        <f t="shared" si="25"/>
        <v>0</v>
      </c>
      <c r="AC86" s="15">
        <f t="shared" si="25"/>
        <v>3</v>
      </c>
      <c r="AD86" s="25"/>
      <c r="AE86" s="25"/>
      <c r="AF86" s="25"/>
    </row>
    <row r="87" spans="1:32" s="55" customFormat="1" ht="15.6" x14ac:dyDescent="0.3">
      <c r="B87" s="75"/>
      <c r="D87" s="87"/>
      <c r="L87" s="75"/>
      <c r="P87" s="76"/>
      <c r="S87" s="75"/>
      <c r="U87" s="87"/>
      <c r="AC87" s="75"/>
    </row>
    <row r="88" spans="1:32" s="55" customFormat="1" ht="15.6" x14ac:dyDescent="0.3">
      <c r="A88" s="55" t="s">
        <v>792</v>
      </c>
      <c r="B88" s="75">
        <v>26</v>
      </c>
      <c r="C88" s="55" t="s">
        <v>2631</v>
      </c>
      <c r="D88" s="87" t="s">
        <v>40</v>
      </c>
      <c r="E88" s="55">
        <v>1</v>
      </c>
      <c r="F88" s="55">
        <v>1</v>
      </c>
      <c r="H88" s="55">
        <v>1</v>
      </c>
      <c r="I88" s="55">
        <v>1</v>
      </c>
      <c r="J88" s="55">
        <v>1</v>
      </c>
      <c r="K88" s="55">
        <v>1</v>
      </c>
      <c r="L88" s="75">
        <f>SUM(E88:K88)</f>
        <v>6</v>
      </c>
      <c r="P88" s="76"/>
      <c r="R88" s="55" t="s">
        <v>792</v>
      </c>
      <c r="S88" s="75">
        <v>26</v>
      </c>
      <c r="T88" s="55" t="s">
        <v>2631</v>
      </c>
      <c r="U88" s="87" t="s">
        <v>40</v>
      </c>
      <c r="V88" s="55" t="s">
        <v>81</v>
      </c>
      <c r="Y88" s="55">
        <v>1</v>
      </c>
      <c r="AB88" s="55">
        <v>1</v>
      </c>
      <c r="AC88" s="75">
        <f>SUM(V88:AB88)</f>
        <v>2</v>
      </c>
    </row>
    <row r="89" spans="1:32" s="55" customFormat="1" ht="15.6" x14ac:dyDescent="0.3">
      <c r="A89" s="55" t="s">
        <v>792</v>
      </c>
      <c r="B89" s="75">
        <v>26</v>
      </c>
      <c r="C89" s="55" t="s">
        <v>2634</v>
      </c>
      <c r="D89" s="87" t="s">
        <v>41</v>
      </c>
      <c r="E89" s="55">
        <v>1</v>
      </c>
      <c r="F89" s="55">
        <v>1</v>
      </c>
      <c r="G89" s="55">
        <v>1</v>
      </c>
      <c r="H89" s="55">
        <v>1</v>
      </c>
      <c r="I89" s="55">
        <v>1</v>
      </c>
      <c r="J89" s="55">
        <v>1</v>
      </c>
      <c r="K89" s="55">
        <v>1</v>
      </c>
      <c r="L89" s="81">
        <f>SUM(E89:K89)</f>
        <v>7</v>
      </c>
      <c r="P89" s="76"/>
      <c r="R89" s="55" t="s">
        <v>792</v>
      </c>
      <c r="S89" s="75">
        <v>26</v>
      </c>
      <c r="T89" s="55" t="s">
        <v>2634</v>
      </c>
      <c r="U89" s="87" t="s">
        <v>41</v>
      </c>
      <c r="Y89" s="55">
        <v>1</v>
      </c>
      <c r="AA89" s="55">
        <v>1</v>
      </c>
      <c r="AC89" s="75">
        <f>SUM(V89:AB89)</f>
        <v>2</v>
      </c>
    </row>
    <row r="90" spans="1:32" s="55" customFormat="1" ht="15.6" x14ac:dyDescent="0.3">
      <c r="A90" s="55" t="s">
        <v>792</v>
      </c>
      <c r="B90" s="75">
        <v>26</v>
      </c>
      <c r="C90" s="55" t="s">
        <v>2635</v>
      </c>
      <c r="D90" s="87" t="s">
        <v>42</v>
      </c>
      <c r="E90" s="55">
        <v>1</v>
      </c>
      <c r="F90" s="55">
        <v>1</v>
      </c>
      <c r="G90" s="55">
        <v>1</v>
      </c>
      <c r="I90" s="55">
        <v>1</v>
      </c>
      <c r="K90" s="55">
        <v>1</v>
      </c>
      <c r="L90" s="75">
        <f>SUM(E90:K90)</f>
        <v>5</v>
      </c>
      <c r="N90" s="55" t="s">
        <v>81</v>
      </c>
      <c r="P90" s="76"/>
      <c r="R90" s="55" t="s">
        <v>792</v>
      </c>
      <c r="S90" s="75">
        <v>26</v>
      </c>
      <c r="T90" s="55" t="s">
        <v>2635</v>
      </c>
      <c r="U90" s="87" t="s">
        <v>42</v>
      </c>
      <c r="AC90" s="75">
        <f>SUM(V90:AB90)</f>
        <v>0</v>
      </c>
    </row>
    <row r="91" spans="1:32" s="55" customFormat="1" ht="15.6" x14ac:dyDescent="0.3">
      <c r="A91" s="55" t="s">
        <v>792</v>
      </c>
      <c r="B91" s="75">
        <v>26</v>
      </c>
      <c r="C91" s="55" t="s">
        <v>2645</v>
      </c>
      <c r="D91" s="87" t="s">
        <v>43</v>
      </c>
      <c r="F91" s="55">
        <v>1</v>
      </c>
      <c r="G91" s="55">
        <v>1</v>
      </c>
      <c r="L91" s="75">
        <f>SUM(E91:K91)</f>
        <v>2</v>
      </c>
      <c r="M91" s="55" t="s">
        <v>81</v>
      </c>
      <c r="P91" s="76"/>
      <c r="R91" s="55" t="s">
        <v>792</v>
      </c>
      <c r="S91" s="75">
        <v>26</v>
      </c>
      <c r="T91" s="55" t="s">
        <v>2645</v>
      </c>
      <c r="U91" s="87" t="s">
        <v>43</v>
      </c>
      <c r="AC91" s="75">
        <f>SUM(V91:AB91)</f>
        <v>0</v>
      </c>
    </row>
    <row r="92" spans="1:32" s="55" customFormat="1" ht="15.6" x14ac:dyDescent="0.3">
      <c r="A92" s="15" t="s">
        <v>2547</v>
      </c>
      <c r="B92" s="77"/>
      <c r="C92" s="15"/>
      <c r="D92" s="88"/>
      <c r="E92" s="15">
        <f t="shared" ref="E92:L92" si="26">SUM(E88:E91)</f>
        <v>3</v>
      </c>
      <c r="F92" s="15">
        <f t="shared" si="26"/>
        <v>4</v>
      </c>
      <c r="G92" s="15">
        <f t="shared" si="26"/>
        <v>3</v>
      </c>
      <c r="H92" s="15">
        <f t="shared" si="26"/>
        <v>2</v>
      </c>
      <c r="I92" s="15">
        <f t="shared" si="26"/>
        <v>3</v>
      </c>
      <c r="J92" s="15">
        <f t="shared" si="26"/>
        <v>2</v>
      </c>
      <c r="K92" s="15">
        <f t="shared" si="26"/>
        <v>3</v>
      </c>
      <c r="L92" s="15">
        <f t="shared" si="26"/>
        <v>20</v>
      </c>
      <c r="M92" s="25"/>
      <c r="N92" s="25"/>
      <c r="O92" s="25"/>
      <c r="P92" s="78"/>
      <c r="R92" s="15" t="s">
        <v>2547</v>
      </c>
      <c r="S92" s="77"/>
      <c r="T92" s="15"/>
      <c r="U92" s="88"/>
      <c r="V92" s="15">
        <f t="shared" ref="V92:AC92" si="27">SUM(V88:V91)</f>
        <v>0</v>
      </c>
      <c r="W92" s="15">
        <f t="shared" si="27"/>
        <v>0</v>
      </c>
      <c r="X92" s="15">
        <f t="shared" si="27"/>
        <v>0</v>
      </c>
      <c r="Y92" s="15">
        <f t="shared" si="27"/>
        <v>2</v>
      </c>
      <c r="Z92" s="15">
        <f t="shared" si="27"/>
        <v>0</v>
      </c>
      <c r="AA92" s="15">
        <f t="shared" si="27"/>
        <v>1</v>
      </c>
      <c r="AB92" s="15">
        <f t="shared" si="27"/>
        <v>1</v>
      </c>
      <c r="AC92" s="15">
        <f t="shared" si="27"/>
        <v>4</v>
      </c>
      <c r="AD92" s="25"/>
      <c r="AE92" s="25"/>
      <c r="AF92" s="25"/>
    </row>
    <row r="93" spans="1:32" s="55" customFormat="1" ht="15.6" x14ac:dyDescent="0.3">
      <c r="B93" s="75"/>
      <c r="D93" s="87"/>
      <c r="L93" s="75"/>
      <c r="P93" s="76"/>
      <c r="S93" s="75"/>
      <c r="U93" s="87"/>
      <c r="AC93" s="75"/>
    </row>
    <row r="95" spans="1:32" s="55" customFormat="1" ht="15.6" x14ac:dyDescent="0.3">
      <c r="A95" s="55" t="s">
        <v>792</v>
      </c>
      <c r="B95" s="75">
        <v>27</v>
      </c>
      <c r="C95" s="55" t="s">
        <v>2640</v>
      </c>
      <c r="D95" s="87" t="s">
        <v>45</v>
      </c>
      <c r="E95" s="55">
        <v>1</v>
      </c>
      <c r="G95" s="55">
        <v>1</v>
      </c>
      <c r="H95" s="55">
        <v>1</v>
      </c>
      <c r="I95" s="55">
        <v>1</v>
      </c>
      <c r="J95" s="55">
        <v>1</v>
      </c>
      <c r="L95" s="75">
        <f>SUM(E95:K95)</f>
        <v>5</v>
      </c>
      <c r="P95" s="76"/>
      <c r="R95" s="55" t="s">
        <v>792</v>
      </c>
      <c r="S95" s="75">
        <v>27</v>
      </c>
      <c r="T95" s="55" t="s">
        <v>2640</v>
      </c>
      <c r="U95" s="87" t="s">
        <v>45</v>
      </c>
      <c r="V95" s="55" t="s">
        <v>81</v>
      </c>
      <c r="AC95" s="75">
        <f>SUM(V95:AB95)</f>
        <v>0</v>
      </c>
    </row>
    <row r="96" spans="1:32" s="55" customFormat="1" ht="15.6" x14ac:dyDescent="0.3">
      <c r="A96" s="55" t="s">
        <v>792</v>
      </c>
      <c r="B96" s="75">
        <v>27</v>
      </c>
      <c r="C96" s="55" t="s">
        <v>2641</v>
      </c>
      <c r="D96" s="87" t="s">
        <v>46</v>
      </c>
      <c r="E96" s="55">
        <v>1</v>
      </c>
      <c r="F96" s="55">
        <v>1</v>
      </c>
      <c r="G96" s="55">
        <v>1</v>
      </c>
      <c r="H96" s="55">
        <v>1</v>
      </c>
      <c r="I96" s="55">
        <v>1</v>
      </c>
      <c r="K96" s="55">
        <v>1</v>
      </c>
      <c r="L96" s="75">
        <f>SUM(E96:K96)</f>
        <v>6</v>
      </c>
      <c r="P96" s="76"/>
      <c r="R96" s="55" t="s">
        <v>792</v>
      </c>
      <c r="S96" s="75">
        <v>27</v>
      </c>
      <c r="T96" s="55" t="s">
        <v>2641</v>
      </c>
      <c r="U96" s="87" t="s">
        <v>46</v>
      </c>
      <c r="V96" s="55">
        <v>1</v>
      </c>
      <c r="W96" s="55">
        <v>1</v>
      </c>
      <c r="X96" s="55">
        <v>1</v>
      </c>
      <c r="AC96" s="75">
        <f>SUM(V96:AB96)</f>
        <v>3</v>
      </c>
    </row>
    <row r="97" spans="1:32" s="55" customFormat="1" ht="15.6" x14ac:dyDescent="0.3">
      <c r="A97" s="55" t="s">
        <v>792</v>
      </c>
      <c r="B97" s="75">
        <v>27</v>
      </c>
      <c r="C97" s="55" t="s">
        <v>2648</v>
      </c>
      <c r="D97" s="87" t="s">
        <v>47</v>
      </c>
      <c r="E97" s="55">
        <v>1</v>
      </c>
      <c r="G97" s="55">
        <v>1</v>
      </c>
      <c r="H97" s="55">
        <v>1</v>
      </c>
      <c r="I97" s="55">
        <v>1</v>
      </c>
      <c r="J97" s="55">
        <v>1</v>
      </c>
      <c r="K97" s="55">
        <v>1</v>
      </c>
      <c r="L97" s="75">
        <f>SUM(E97:K97)</f>
        <v>6</v>
      </c>
      <c r="P97" s="76"/>
      <c r="R97" s="55" t="s">
        <v>792</v>
      </c>
      <c r="S97" s="75">
        <v>27</v>
      </c>
      <c r="T97" s="55" t="s">
        <v>2648</v>
      </c>
      <c r="U97" s="87" t="s">
        <v>47</v>
      </c>
      <c r="V97" s="55">
        <v>1</v>
      </c>
      <c r="Y97" s="55">
        <v>1</v>
      </c>
      <c r="Z97" s="55">
        <v>1</v>
      </c>
      <c r="AA97" s="55">
        <v>1</v>
      </c>
      <c r="AB97" s="55">
        <v>1</v>
      </c>
      <c r="AC97" s="75">
        <f>SUM(V97:AB97)</f>
        <v>5</v>
      </c>
    </row>
    <row r="98" spans="1:32" s="55" customFormat="1" ht="15.6" x14ac:dyDescent="0.3">
      <c r="A98" s="55" t="s">
        <v>792</v>
      </c>
      <c r="B98" s="75">
        <v>27</v>
      </c>
      <c r="C98" s="55" t="s">
        <v>2650</v>
      </c>
      <c r="D98" s="87" t="s">
        <v>48</v>
      </c>
      <c r="E98" s="55">
        <v>1</v>
      </c>
      <c r="F98" s="55">
        <v>1</v>
      </c>
      <c r="G98" s="55">
        <v>1</v>
      </c>
      <c r="H98" s="55">
        <v>1</v>
      </c>
      <c r="I98" s="55">
        <v>1</v>
      </c>
      <c r="J98" s="55">
        <v>1</v>
      </c>
      <c r="L98" s="75">
        <f>SUM(E98:K98)</f>
        <v>6</v>
      </c>
      <c r="N98" s="55" t="s">
        <v>81</v>
      </c>
      <c r="P98" s="76"/>
      <c r="R98" s="55" t="s">
        <v>792</v>
      </c>
      <c r="S98" s="75">
        <v>27</v>
      </c>
      <c r="T98" s="55" t="s">
        <v>2650</v>
      </c>
      <c r="U98" s="87" t="s">
        <v>48</v>
      </c>
      <c r="V98" s="55" t="s">
        <v>81</v>
      </c>
      <c r="Z98" s="55" t="s">
        <v>81</v>
      </c>
      <c r="AC98" s="75">
        <f>SUM(V98:AB98)</f>
        <v>0</v>
      </c>
    </row>
    <row r="99" spans="1:32" s="55" customFormat="1" ht="15.6" x14ac:dyDescent="0.3">
      <c r="A99" s="15" t="s">
        <v>2545</v>
      </c>
      <c r="B99" s="77"/>
      <c r="C99" s="15"/>
      <c r="D99" s="88"/>
      <c r="E99" s="15">
        <f t="shared" ref="E99:L99" si="28">SUM(E95:E98)</f>
        <v>4</v>
      </c>
      <c r="F99" s="15">
        <f t="shared" si="28"/>
        <v>2</v>
      </c>
      <c r="G99" s="15">
        <f t="shared" si="28"/>
        <v>4</v>
      </c>
      <c r="H99" s="15">
        <f t="shared" si="28"/>
        <v>4</v>
      </c>
      <c r="I99" s="15">
        <f t="shared" si="28"/>
        <v>4</v>
      </c>
      <c r="J99" s="15">
        <f t="shared" si="28"/>
        <v>3</v>
      </c>
      <c r="K99" s="15">
        <f t="shared" si="28"/>
        <v>2</v>
      </c>
      <c r="L99" s="15">
        <f t="shared" si="28"/>
        <v>23</v>
      </c>
      <c r="M99" s="25"/>
      <c r="N99" s="25"/>
      <c r="O99" s="25"/>
      <c r="P99" s="78"/>
      <c r="R99" s="15" t="s">
        <v>2545</v>
      </c>
      <c r="S99" s="77"/>
      <c r="T99" s="15"/>
      <c r="U99" s="88"/>
      <c r="V99" s="15">
        <f t="shared" ref="V99:AC99" si="29">SUM(V79:V98)</f>
        <v>6</v>
      </c>
      <c r="W99" s="15">
        <f t="shared" si="29"/>
        <v>4</v>
      </c>
      <c r="X99" s="15">
        <f t="shared" si="29"/>
        <v>6</v>
      </c>
      <c r="Y99" s="15">
        <f t="shared" si="29"/>
        <v>7</v>
      </c>
      <c r="Z99" s="15">
        <f t="shared" si="29"/>
        <v>4</v>
      </c>
      <c r="AA99" s="15">
        <f t="shared" si="29"/>
        <v>6</v>
      </c>
      <c r="AB99" s="15">
        <f t="shared" si="29"/>
        <v>6</v>
      </c>
      <c r="AC99" s="15">
        <f t="shared" si="29"/>
        <v>39</v>
      </c>
      <c r="AD99" s="25"/>
      <c r="AE99" s="25"/>
      <c r="AF99" s="25"/>
    </row>
    <row r="100" spans="1:32" s="55" customFormat="1" ht="15.6" x14ac:dyDescent="0.3">
      <c r="B100" s="75"/>
      <c r="D100" s="87"/>
      <c r="L100" s="75"/>
      <c r="P100" s="76"/>
      <c r="S100" s="75"/>
      <c r="U100" s="87"/>
      <c r="AC100" s="75"/>
    </row>
    <row r="101" spans="1:32" s="4" customFormat="1" ht="15.6" x14ac:dyDescent="0.3">
      <c r="A101" s="79" t="s">
        <v>2546</v>
      </c>
      <c r="B101" s="80"/>
      <c r="C101" s="79"/>
      <c r="D101" s="89"/>
      <c r="E101" s="79">
        <f t="shared" ref="E101:L101" si="30">SUM(E59+E66+E73+E80+E86+E92+E99)</f>
        <v>27</v>
      </c>
      <c r="F101" s="79">
        <f t="shared" si="30"/>
        <v>24</v>
      </c>
      <c r="G101" s="79">
        <f t="shared" si="30"/>
        <v>24</v>
      </c>
      <c r="H101" s="79">
        <f t="shared" si="30"/>
        <v>22</v>
      </c>
      <c r="I101" s="79">
        <f t="shared" si="30"/>
        <v>24</v>
      </c>
      <c r="J101" s="79">
        <f t="shared" si="30"/>
        <v>21</v>
      </c>
      <c r="K101" s="79">
        <f t="shared" si="30"/>
        <v>17</v>
      </c>
      <c r="L101" s="79">
        <f t="shared" si="30"/>
        <v>159</v>
      </c>
      <c r="P101" s="73"/>
      <c r="R101" s="79" t="s">
        <v>2546</v>
      </c>
      <c r="S101" s="80"/>
      <c r="T101" s="79"/>
      <c r="U101" s="89"/>
      <c r="V101" s="79">
        <f t="shared" ref="V101:AC101" si="31">SUM(V59+V66+V73+V80+V86+V92+V99)</f>
        <v>15</v>
      </c>
      <c r="W101" s="79">
        <f t="shared" si="31"/>
        <v>11</v>
      </c>
      <c r="X101" s="79">
        <f t="shared" si="31"/>
        <v>13</v>
      </c>
      <c r="Y101" s="79">
        <f t="shared" si="31"/>
        <v>17</v>
      </c>
      <c r="Z101" s="79">
        <f t="shared" si="31"/>
        <v>10</v>
      </c>
      <c r="AA101" s="79">
        <f t="shared" si="31"/>
        <v>12</v>
      </c>
      <c r="AB101" s="79">
        <f t="shared" si="31"/>
        <v>15</v>
      </c>
      <c r="AC101" s="79">
        <f t="shared" si="31"/>
        <v>93</v>
      </c>
    </row>
    <row r="102" spans="1:32" s="55" customFormat="1" ht="15.6" x14ac:dyDescent="0.3">
      <c r="B102" s="75"/>
      <c r="D102" s="87"/>
      <c r="L102" s="75"/>
      <c r="P102" s="76"/>
      <c r="S102" s="75"/>
      <c r="U102" s="87"/>
      <c r="AC102" s="75"/>
    </row>
    <row r="103" spans="1:32" s="55" customFormat="1" ht="15.6" x14ac:dyDescent="0.3">
      <c r="A103" s="55" t="s">
        <v>132</v>
      </c>
      <c r="B103" s="75">
        <v>41</v>
      </c>
      <c r="C103" s="55" t="s">
        <v>2658</v>
      </c>
      <c r="D103" s="87" t="s">
        <v>49</v>
      </c>
      <c r="E103" s="55">
        <v>1</v>
      </c>
      <c r="F103" s="55">
        <v>1</v>
      </c>
      <c r="H103" s="55">
        <v>1</v>
      </c>
      <c r="I103" s="55">
        <v>1</v>
      </c>
      <c r="J103" s="55">
        <v>1</v>
      </c>
      <c r="L103" s="75">
        <f>SUM(E103:K103)</f>
        <v>5</v>
      </c>
      <c r="N103" s="55" t="s">
        <v>81</v>
      </c>
      <c r="P103" s="76"/>
      <c r="R103" s="55" t="s">
        <v>132</v>
      </c>
      <c r="S103" s="75">
        <v>41</v>
      </c>
      <c r="T103" s="55" t="s">
        <v>2658</v>
      </c>
      <c r="U103" s="87" t="s">
        <v>49</v>
      </c>
      <c r="AA103" s="55">
        <v>1</v>
      </c>
      <c r="AC103" s="75">
        <f>SUM(V103:AB103)</f>
        <v>1</v>
      </c>
    </row>
    <row r="104" spans="1:32" s="55" customFormat="1" ht="15.6" x14ac:dyDescent="0.3">
      <c r="A104" s="55" t="s">
        <v>132</v>
      </c>
      <c r="B104" s="75">
        <v>41</v>
      </c>
      <c r="C104" s="55" t="s">
        <v>2673</v>
      </c>
      <c r="D104" s="87" t="s">
        <v>50</v>
      </c>
      <c r="E104" s="55">
        <v>1</v>
      </c>
      <c r="F104" s="55">
        <v>1</v>
      </c>
      <c r="L104" s="75">
        <f>SUM(E104:K104)</f>
        <v>2</v>
      </c>
      <c r="M104" s="55" t="s">
        <v>81</v>
      </c>
      <c r="P104" s="76"/>
      <c r="R104" s="55" t="s">
        <v>132</v>
      </c>
      <c r="S104" s="75">
        <v>41</v>
      </c>
      <c r="T104" s="55" t="s">
        <v>2673</v>
      </c>
      <c r="U104" s="87" t="s">
        <v>50</v>
      </c>
      <c r="V104" s="55">
        <v>1</v>
      </c>
      <c r="W104" s="55">
        <v>1</v>
      </c>
      <c r="AC104" s="75">
        <f>SUM(V104:AB104)</f>
        <v>2</v>
      </c>
    </row>
    <row r="105" spans="1:32" s="55" customFormat="1" ht="15.6" x14ac:dyDescent="0.3">
      <c r="A105" s="55" t="s">
        <v>132</v>
      </c>
      <c r="B105" s="75">
        <v>41</v>
      </c>
      <c r="C105" s="55" t="s">
        <v>2674</v>
      </c>
      <c r="D105" s="87" t="s">
        <v>51</v>
      </c>
      <c r="E105" s="55">
        <v>1</v>
      </c>
      <c r="F105" s="55">
        <v>1</v>
      </c>
      <c r="G105" s="55">
        <v>1</v>
      </c>
      <c r="H105" s="55">
        <v>1</v>
      </c>
      <c r="I105" s="55">
        <v>1</v>
      </c>
      <c r="J105" s="55">
        <v>1</v>
      </c>
      <c r="K105" s="55">
        <v>1</v>
      </c>
      <c r="L105" s="81">
        <f>SUM(E105:K105)</f>
        <v>7</v>
      </c>
      <c r="P105" s="76"/>
      <c r="R105" s="55" t="s">
        <v>132</v>
      </c>
      <c r="S105" s="75">
        <v>41</v>
      </c>
      <c r="T105" s="55" t="s">
        <v>2674</v>
      </c>
      <c r="U105" s="87" t="s">
        <v>51</v>
      </c>
      <c r="V105" s="55">
        <v>1</v>
      </c>
      <c r="W105" s="55">
        <v>1</v>
      </c>
      <c r="AC105" s="75">
        <f>SUM(V105:AB105)</f>
        <v>2</v>
      </c>
    </row>
    <row r="106" spans="1:32" s="55" customFormat="1" ht="15.6" x14ac:dyDescent="0.3">
      <c r="A106" s="55" t="s">
        <v>132</v>
      </c>
      <c r="B106" s="75">
        <v>41</v>
      </c>
      <c r="C106" s="55" t="s">
        <v>2675</v>
      </c>
      <c r="D106" s="87" t="s">
        <v>52</v>
      </c>
      <c r="E106" s="55">
        <v>1</v>
      </c>
      <c r="F106" s="55">
        <v>1</v>
      </c>
      <c r="G106" s="55">
        <v>1</v>
      </c>
      <c r="H106" s="55">
        <v>1</v>
      </c>
      <c r="I106" s="55">
        <v>1</v>
      </c>
      <c r="J106" s="55">
        <v>1</v>
      </c>
      <c r="K106" s="55">
        <v>1</v>
      </c>
      <c r="L106" s="81">
        <f>SUM(E106:K106)</f>
        <v>7</v>
      </c>
      <c r="P106" s="76"/>
      <c r="R106" s="55" t="s">
        <v>132</v>
      </c>
      <c r="S106" s="75">
        <v>41</v>
      </c>
      <c r="T106" s="55" t="s">
        <v>2675</v>
      </c>
      <c r="U106" s="87" t="s">
        <v>52</v>
      </c>
      <c r="V106" s="55">
        <v>1</v>
      </c>
      <c r="X106" s="55">
        <v>1</v>
      </c>
      <c r="AC106" s="75">
        <f>SUM(V106:AB106)</f>
        <v>2</v>
      </c>
    </row>
    <row r="107" spans="1:32" s="55" customFormat="1" ht="15.6" x14ac:dyDescent="0.3">
      <c r="A107" s="55" t="s">
        <v>132</v>
      </c>
      <c r="B107" s="75">
        <v>41</v>
      </c>
      <c r="C107" s="55" t="s">
        <v>2678</v>
      </c>
      <c r="D107" s="87" t="s">
        <v>53</v>
      </c>
      <c r="E107" s="55">
        <v>1</v>
      </c>
      <c r="F107" s="55">
        <v>1</v>
      </c>
      <c r="G107" s="55">
        <v>1</v>
      </c>
      <c r="H107" s="55">
        <v>1</v>
      </c>
      <c r="I107" s="55">
        <v>1</v>
      </c>
      <c r="J107" s="55">
        <v>1</v>
      </c>
      <c r="K107" s="55">
        <v>1</v>
      </c>
      <c r="L107" s="81">
        <f>SUM(E107:K107)</f>
        <v>7</v>
      </c>
      <c r="P107" s="76"/>
      <c r="R107" s="55" t="s">
        <v>132</v>
      </c>
      <c r="S107" s="75">
        <v>41</v>
      </c>
      <c r="T107" s="55" t="s">
        <v>2678</v>
      </c>
      <c r="U107" s="87" t="s">
        <v>53</v>
      </c>
      <c r="V107" s="55">
        <v>1</v>
      </c>
      <c r="W107" s="55">
        <v>1</v>
      </c>
      <c r="Y107" s="55">
        <v>1</v>
      </c>
      <c r="Z107" s="55">
        <v>1</v>
      </c>
      <c r="AA107" s="55">
        <v>1</v>
      </c>
      <c r="AB107" s="55">
        <v>1</v>
      </c>
      <c r="AC107" s="75">
        <f>SUM(V107:AB107)</f>
        <v>6</v>
      </c>
    </row>
    <row r="108" spans="1:32" s="55" customFormat="1" ht="15.6" x14ac:dyDescent="0.3">
      <c r="A108" s="15" t="s">
        <v>2559</v>
      </c>
      <c r="B108" s="77"/>
      <c r="C108" s="15"/>
      <c r="D108" s="88"/>
      <c r="E108" s="15">
        <f t="shared" ref="E108:L108" si="32">SUM(E103:E107)</f>
        <v>5</v>
      </c>
      <c r="F108" s="15">
        <f t="shared" si="32"/>
        <v>5</v>
      </c>
      <c r="G108" s="15">
        <f t="shared" si="32"/>
        <v>3</v>
      </c>
      <c r="H108" s="15">
        <f t="shared" si="32"/>
        <v>4</v>
      </c>
      <c r="I108" s="15">
        <f t="shared" si="32"/>
        <v>4</v>
      </c>
      <c r="J108" s="15">
        <f t="shared" si="32"/>
        <v>4</v>
      </c>
      <c r="K108" s="15">
        <f t="shared" si="32"/>
        <v>3</v>
      </c>
      <c r="L108" s="15">
        <f t="shared" si="32"/>
        <v>28</v>
      </c>
      <c r="M108" s="25"/>
      <c r="N108" s="25"/>
      <c r="O108" s="25"/>
      <c r="P108" s="78"/>
      <c r="R108" s="15" t="s">
        <v>2559</v>
      </c>
      <c r="S108" s="77"/>
      <c r="T108" s="15"/>
      <c r="U108" s="88"/>
      <c r="V108" s="15">
        <f t="shared" ref="V108:AC108" si="33">SUM(V103:V107)</f>
        <v>4</v>
      </c>
      <c r="W108" s="15">
        <f t="shared" si="33"/>
        <v>3</v>
      </c>
      <c r="X108" s="15">
        <f t="shared" si="33"/>
        <v>1</v>
      </c>
      <c r="Y108" s="15">
        <f t="shared" si="33"/>
        <v>1</v>
      </c>
      <c r="Z108" s="15">
        <f t="shared" si="33"/>
        <v>1</v>
      </c>
      <c r="AA108" s="15">
        <f t="shared" si="33"/>
        <v>2</v>
      </c>
      <c r="AB108" s="15">
        <f t="shared" si="33"/>
        <v>1</v>
      </c>
      <c r="AC108" s="15">
        <f t="shared" si="33"/>
        <v>13</v>
      </c>
      <c r="AD108" s="25"/>
      <c r="AE108" s="25"/>
      <c r="AF108" s="25"/>
    </row>
    <row r="109" spans="1:32" s="55" customFormat="1" ht="15.6" x14ac:dyDescent="0.3">
      <c r="B109" s="75"/>
      <c r="D109" s="87"/>
      <c r="L109" s="75"/>
      <c r="P109" s="76"/>
      <c r="S109" s="75"/>
      <c r="U109" s="87"/>
      <c r="AC109" s="75"/>
    </row>
    <row r="110" spans="1:32" s="55" customFormat="1" ht="15.6" x14ac:dyDescent="0.3">
      <c r="A110" s="55" t="s">
        <v>132</v>
      </c>
      <c r="B110" s="75">
        <v>42</v>
      </c>
      <c r="C110" s="55" t="s">
        <v>2654</v>
      </c>
      <c r="D110" s="87" t="s">
        <v>84</v>
      </c>
      <c r="E110" s="55">
        <v>1</v>
      </c>
      <c r="F110" s="55">
        <v>1</v>
      </c>
      <c r="G110" s="55">
        <v>1</v>
      </c>
      <c r="H110" s="55">
        <v>1</v>
      </c>
      <c r="I110" s="55">
        <v>1</v>
      </c>
      <c r="J110" s="55">
        <v>1</v>
      </c>
      <c r="L110" s="75">
        <f>SUM(E110:K110)</f>
        <v>6</v>
      </c>
      <c r="P110" s="76"/>
      <c r="R110" s="55" t="s">
        <v>132</v>
      </c>
      <c r="S110" s="75">
        <v>42</v>
      </c>
      <c r="T110" s="55" t="s">
        <v>2654</v>
      </c>
      <c r="U110" s="87" t="s">
        <v>84</v>
      </c>
      <c r="V110" s="55" t="s">
        <v>81</v>
      </c>
      <c r="W110" s="55">
        <v>1</v>
      </c>
      <c r="X110" s="55">
        <v>1</v>
      </c>
      <c r="AC110" s="75">
        <f>SUM(V110:AB110)</f>
        <v>2</v>
      </c>
    </row>
    <row r="111" spans="1:32" s="55" customFormat="1" ht="15.6" x14ac:dyDescent="0.3">
      <c r="A111" s="55" t="s">
        <v>132</v>
      </c>
      <c r="B111" s="75">
        <v>42</v>
      </c>
      <c r="C111" s="55" t="s">
        <v>2656</v>
      </c>
      <c r="D111" s="87" t="s">
        <v>54</v>
      </c>
      <c r="E111" s="55">
        <v>1</v>
      </c>
      <c r="F111" s="55">
        <v>1</v>
      </c>
      <c r="G111" s="55">
        <v>1</v>
      </c>
      <c r="K111" s="55">
        <v>1</v>
      </c>
      <c r="L111" s="75">
        <f>SUM(E111:K111)</f>
        <v>4</v>
      </c>
      <c r="P111" s="76"/>
      <c r="R111" s="55" t="s">
        <v>132</v>
      </c>
      <c r="S111" s="75">
        <v>42</v>
      </c>
      <c r="T111" s="55" t="s">
        <v>2656</v>
      </c>
      <c r="U111" s="87" t="s">
        <v>54</v>
      </c>
      <c r="Z111" s="55">
        <v>1</v>
      </c>
      <c r="AC111" s="75">
        <f>SUM(V111:AB111)</f>
        <v>1</v>
      </c>
    </row>
    <row r="112" spans="1:32" s="55" customFormat="1" ht="15.6" x14ac:dyDescent="0.3">
      <c r="A112" s="55" t="s">
        <v>132</v>
      </c>
      <c r="B112" s="75">
        <v>42</v>
      </c>
      <c r="C112" s="55" t="s">
        <v>2661</v>
      </c>
      <c r="D112" s="87" t="s">
        <v>82</v>
      </c>
      <c r="E112" s="55">
        <v>1</v>
      </c>
      <c r="F112" s="55">
        <v>1</v>
      </c>
      <c r="G112" s="55">
        <v>1</v>
      </c>
      <c r="H112" s="55">
        <v>1</v>
      </c>
      <c r="I112" s="55">
        <v>1</v>
      </c>
      <c r="L112" s="75">
        <f>SUM(E112:K112)</f>
        <v>5</v>
      </c>
      <c r="P112" s="76"/>
      <c r="R112" s="55" t="s">
        <v>132</v>
      </c>
      <c r="S112" s="75">
        <v>42</v>
      </c>
      <c r="T112" s="55" t="s">
        <v>2661</v>
      </c>
      <c r="U112" s="87" t="s">
        <v>82</v>
      </c>
      <c r="AC112" s="75">
        <f>SUM(V112:AB112)</f>
        <v>0</v>
      </c>
    </row>
    <row r="113" spans="1:32" s="55" customFormat="1" ht="15.6" x14ac:dyDescent="0.3">
      <c r="A113" s="55" t="s">
        <v>132</v>
      </c>
      <c r="B113" s="75">
        <v>42</v>
      </c>
      <c r="C113" s="55" t="s">
        <v>2662</v>
      </c>
      <c r="D113" s="87" t="s">
        <v>55</v>
      </c>
      <c r="E113" s="55">
        <v>1</v>
      </c>
      <c r="F113" s="55">
        <v>1</v>
      </c>
      <c r="G113" s="55">
        <v>1</v>
      </c>
      <c r="H113" s="55">
        <v>1</v>
      </c>
      <c r="I113" s="55">
        <v>1</v>
      </c>
      <c r="J113" s="55">
        <v>1</v>
      </c>
      <c r="K113" s="55">
        <v>1</v>
      </c>
      <c r="L113" s="81">
        <f>SUM(E113:K113)</f>
        <v>7</v>
      </c>
      <c r="P113" s="76"/>
      <c r="R113" s="55" t="s">
        <v>132</v>
      </c>
      <c r="S113" s="75">
        <v>42</v>
      </c>
      <c r="T113" s="55" t="s">
        <v>2662</v>
      </c>
      <c r="U113" s="87" t="s">
        <v>55</v>
      </c>
      <c r="Y113" s="55">
        <v>1</v>
      </c>
      <c r="AC113" s="75">
        <f>SUM(V113:AB113)</f>
        <v>1</v>
      </c>
    </row>
    <row r="114" spans="1:32" s="55" customFormat="1" ht="15.6" x14ac:dyDescent="0.3">
      <c r="A114" s="55" t="s">
        <v>132</v>
      </c>
      <c r="B114" s="75">
        <v>42</v>
      </c>
      <c r="C114" s="55" t="s">
        <v>2663</v>
      </c>
      <c r="D114" s="87" t="s">
        <v>56</v>
      </c>
      <c r="H114" s="55">
        <v>1</v>
      </c>
      <c r="L114" s="75">
        <f>SUM(E114:K114)</f>
        <v>1</v>
      </c>
      <c r="M114" s="55" t="s">
        <v>81</v>
      </c>
      <c r="P114" s="76"/>
      <c r="R114" s="55" t="s">
        <v>132</v>
      </c>
      <c r="S114" s="75">
        <v>42</v>
      </c>
      <c r="T114" s="55" t="s">
        <v>2663</v>
      </c>
      <c r="U114" s="6" t="s">
        <v>56</v>
      </c>
      <c r="V114" s="6"/>
      <c r="W114" s="6"/>
      <c r="X114" s="6"/>
      <c r="Y114" s="6"/>
      <c r="Z114" s="6"/>
      <c r="AA114" s="6"/>
      <c r="AB114" s="6"/>
      <c r="AC114" s="30">
        <v>0</v>
      </c>
    </row>
    <row r="115" spans="1:32" s="55" customFormat="1" ht="15.6" x14ac:dyDescent="0.3">
      <c r="A115" s="15" t="s">
        <v>2558</v>
      </c>
      <c r="B115" s="77"/>
      <c r="C115" s="15"/>
      <c r="D115" s="88"/>
      <c r="E115" s="15">
        <f t="shared" ref="E115:L115" si="34">SUM(E110:E114)</f>
        <v>4</v>
      </c>
      <c r="F115" s="15">
        <f t="shared" si="34"/>
        <v>4</v>
      </c>
      <c r="G115" s="15">
        <f t="shared" si="34"/>
        <v>4</v>
      </c>
      <c r="H115" s="15">
        <f t="shared" si="34"/>
        <v>4</v>
      </c>
      <c r="I115" s="15">
        <f t="shared" si="34"/>
        <v>3</v>
      </c>
      <c r="J115" s="15">
        <f t="shared" si="34"/>
        <v>2</v>
      </c>
      <c r="K115" s="15">
        <f t="shared" si="34"/>
        <v>2</v>
      </c>
      <c r="L115" s="15">
        <f t="shared" si="34"/>
        <v>23</v>
      </c>
      <c r="M115" s="25"/>
      <c r="N115" s="25"/>
      <c r="O115" s="25"/>
      <c r="P115" s="78"/>
      <c r="R115" s="15" t="s">
        <v>2558</v>
      </c>
      <c r="S115" s="77"/>
      <c r="T115" s="15"/>
      <c r="U115" s="88"/>
      <c r="V115" s="15">
        <f t="shared" ref="V115:AC115" si="35">SUM(V110:V113)</f>
        <v>0</v>
      </c>
      <c r="W115" s="15">
        <f t="shared" si="35"/>
        <v>1</v>
      </c>
      <c r="X115" s="15">
        <f t="shared" si="35"/>
        <v>1</v>
      </c>
      <c r="Y115" s="15">
        <f t="shared" si="35"/>
        <v>1</v>
      </c>
      <c r="Z115" s="15">
        <f t="shared" si="35"/>
        <v>1</v>
      </c>
      <c r="AA115" s="15">
        <f t="shared" si="35"/>
        <v>0</v>
      </c>
      <c r="AB115" s="15">
        <f t="shared" si="35"/>
        <v>0</v>
      </c>
      <c r="AC115" s="15">
        <f t="shared" si="35"/>
        <v>4</v>
      </c>
      <c r="AD115" s="25"/>
      <c r="AE115" s="25"/>
      <c r="AF115" s="25"/>
    </row>
    <row r="116" spans="1:32" s="55" customFormat="1" ht="15.6" x14ac:dyDescent="0.3">
      <c r="B116" s="75"/>
      <c r="D116" s="87"/>
      <c r="L116" s="75"/>
      <c r="P116" s="76"/>
      <c r="S116" s="75"/>
      <c r="U116" s="87"/>
      <c r="AC116" s="75"/>
    </row>
    <row r="117" spans="1:32" s="55" customFormat="1" ht="15.6" x14ac:dyDescent="0.3">
      <c r="A117" s="55" t="s">
        <v>132</v>
      </c>
      <c r="B117" s="75">
        <v>43</v>
      </c>
      <c r="C117" s="55" t="s">
        <v>2655</v>
      </c>
      <c r="D117" s="87" t="s">
        <v>57</v>
      </c>
      <c r="E117" s="55">
        <v>1</v>
      </c>
      <c r="F117" s="55">
        <v>1</v>
      </c>
      <c r="G117" s="55">
        <v>1</v>
      </c>
      <c r="H117" s="55">
        <v>1</v>
      </c>
      <c r="I117" s="55">
        <v>1</v>
      </c>
      <c r="K117" s="55">
        <v>1</v>
      </c>
      <c r="L117" s="75">
        <f>SUM(E117:K117)</f>
        <v>6</v>
      </c>
      <c r="P117" s="76"/>
      <c r="R117" s="55" t="s">
        <v>132</v>
      </c>
      <c r="S117" s="75">
        <v>43</v>
      </c>
      <c r="T117" s="55" t="s">
        <v>2655</v>
      </c>
      <c r="U117" s="87" t="s">
        <v>57</v>
      </c>
      <c r="V117" s="55">
        <v>1</v>
      </c>
      <c r="X117" s="55">
        <v>1</v>
      </c>
      <c r="Z117" s="55">
        <v>1</v>
      </c>
      <c r="AB117" s="55">
        <v>1</v>
      </c>
      <c r="AC117" s="75">
        <f>SUM(V117:AB117)</f>
        <v>4</v>
      </c>
    </row>
    <row r="118" spans="1:32" s="55" customFormat="1" ht="15.6" x14ac:dyDescent="0.3">
      <c r="A118" s="55" t="s">
        <v>132</v>
      </c>
      <c r="B118" s="75">
        <v>43</v>
      </c>
      <c r="C118" s="55" t="s">
        <v>2664</v>
      </c>
      <c r="D118" s="87" t="s">
        <v>58</v>
      </c>
      <c r="E118" s="55">
        <v>1</v>
      </c>
      <c r="F118" s="55">
        <v>1</v>
      </c>
      <c r="G118" s="55">
        <v>1</v>
      </c>
      <c r="J118" s="55">
        <v>1</v>
      </c>
      <c r="K118" s="55">
        <v>1</v>
      </c>
      <c r="L118" s="75">
        <f>SUM(E118:K118)</f>
        <v>5</v>
      </c>
      <c r="P118" s="76"/>
      <c r="R118" s="55" t="s">
        <v>132</v>
      </c>
      <c r="S118" s="75">
        <v>43</v>
      </c>
      <c r="T118" s="55" t="s">
        <v>2664</v>
      </c>
      <c r="U118" s="87" t="s">
        <v>58</v>
      </c>
      <c r="V118" s="55">
        <v>1</v>
      </c>
      <c r="AC118" s="75">
        <f>SUM(V118:AB118)</f>
        <v>1</v>
      </c>
    </row>
    <row r="119" spans="1:32" s="55" customFormat="1" ht="15.6" x14ac:dyDescent="0.3">
      <c r="A119" s="55" t="s">
        <v>132</v>
      </c>
      <c r="B119" s="75">
        <v>43</v>
      </c>
      <c r="C119" s="55" t="s">
        <v>2665</v>
      </c>
      <c r="D119" s="87" t="s">
        <v>59</v>
      </c>
      <c r="E119" s="55">
        <v>1</v>
      </c>
      <c r="F119" s="55">
        <v>1</v>
      </c>
      <c r="G119" s="55">
        <v>1</v>
      </c>
      <c r="H119" s="55">
        <v>1</v>
      </c>
      <c r="I119" s="55">
        <v>1</v>
      </c>
      <c r="J119" s="55">
        <v>1</v>
      </c>
      <c r="K119" s="55">
        <v>1</v>
      </c>
      <c r="L119" s="81">
        <f>SUM(E119:K119)</f>
        <v>7</v>
      </c>
      <c r="P119" s="76"/>
      <c r="R119" s="55" t="s">
        <v>132</v>
      </c>
      <c r="S119" s="75">
        <v>43</v>
      </c>
      <c r="T119" s="55" t="s">
        <v>2665</v>
      </c>
      <c r="U119" s="87" t="s">
        <v>59</v>
      </c>
      <c r="AC119" s="75">
        <f>SUM(V119:AB119)</f>
        <v>0</v>
      </c>
    </row>
    <row r="120" spans="1:32" s="55" customFormat="1" ht="15.6" x14ac:dyDescent="0.3">
      <c r="A120" s="55" t="s">
        <v>132</v>
      </c>
      <c r="B120" s="75">
        <v>43</v>
      </c>
      <c r="C120" s="55" t="s">
        <v>2671</v>
      </c>
      <c r="D120" s="87" t="s">
        <v>60</v>
      </c>
      <c r="L120" s="75">
        <f>SUM(E120:K120)</f>
        <v>0</v>
      </c>
      <c r="M120" s="55">
        <v>1</v>
      </c>
      <c r="P120" s="76"/>
      <c r="R120" s="55" t="s">
        <v>132</v>
      </c>
      <c r="S120" s="75">
        <v>43</v>
      </c>
      <c r="T120" s="55" t="s">
        <v>2671</v>
      </c>
      <c r="U120" s="87" t="s">
        <v>60</v>
      </c>
      <c r="AC120" s="75">
        <f>SUM(V120:AB120)</f>
        <v>0</v>
      </c>
    </row>
    <row r="121" spans="1:32" s="55" customFormat="1" ht="15.6" x14ac:dyDescent="0.3">
      <c r="A121" s="15" t="s">
        <v>2557</v>
      </c>
      <c r="B121" s="77"/>
      <c r="C121" s="15"/>
      <c r="D121" s="88"/>
      <c r="E121" s="15">
        <f t="shared" ref="E121:L121" si="36">SUM(E117:E120)</f>
        <v>3</v>
      </c>
      <c r="F121" s="15">
        <f t="shared" si="36"/>
        <v>3</v>
      </c>
      <c r="G121" s="15">
        <f t="shared" si="36"/>
        <v>3</v>
      </c>
      <c r="H121" s="15">
        <f t="shared" si="36"/>
        <v>2</v>
      </c>
      <c r="I121" s="15">
        <f t="shared" si="36"/>
        <v>2</v>
      </c>
      <c r="J121" s="15">
        <f t="shared" si="36"/>
        <v>2</v>
      </c>
      <c r="K121" s="15">
        <f t="shared" si="36"/>
        <v>3</v>
      </c>
      <c r="L121" s="15">
        <f t="shared" si="36"/>
        <v>18</v>
      </c>
      <c r="M121" s="25"/>
      <c r="N121" s="25"/>
      <c r="O121" s="25"/>
      <c r="P121" s="78"/>
      <c r="R121" s="15" t="s">
        <v>2557</v>
      </c>
      <c r="S121" s="77"/>
      <c r="T121" s="15"/>
      <c r="U121" s="88"/>
      <c r="V121" s="15">
        <f t="shared" ref="V121:AC121" si="37">SUM(V117:V120)</f>
        <v>2</v>
      </c>
      <c r="W121" s="15">
        <f t="shared" si="37"/>
        <v>0</v>
      </c>
      <c r="X121" s="15">
        <f t="shared" si="37"/>
        <v>1</v>
      </c>
      <c r="Y121" s="15">
        <f t="shared" si="37"/>
        <v>0</v>
      </c>
      <c r="Z121" s="15">
        <f t="shared" si="37"/>
        <v>1</v>
      </c>
      <c r="AA121" s="15">
        <f t="shared" si="37"/>
        <v>0</v>
      </c>
      <c r="AB121" s="15">
        <f t="shared" si="37"/>
        <v>1</v>
      </c>
      <c r="AC121" s="15">
        <f t="shared" si="37"/>
        <v>5</v>
      </c>
      <c r="AD121" s="25"/>
      <c r="AE121" s="25"/>
      <c r="AF121" s="25"/>
    </row>
    <row r="122" spans="1:32" s="55" customFormat="1" ht="15.6" x14ac:dyDescent="0.3">
      <c r="B122" s="75"/>
      <c r="D122" s="87"/>
      <c r="L122" s="75"/>
      <c r="P122" s="76"/>
      <c r="S122" s="75"/>
      <c r="U122" s="87"/>
      <c r="AC122" s="75"/>
    </row>
    <row r="123" spans="1:32" s="55" customFormat="1" ht="15.6" x14ac:dyDescent="0.3">
      <c r="A123" s="55" t="s">
        <v>132</v>
      </c>
      <c r="B123" s="75">
        <v>44</v>
      </c>
      <c r="C123" s="55" t="s">
        <v>2576</v>
      </c>
      <c r="D123" s="87" t="s">
        <v>61</v>
      </c>
      <c r="L123" s="75">
        <f>SUM(E123:K123)</f>
        <v>0</v>
      </c>
      <c r="M123" s="55">
        <v>1</v>
      </c>
      <c r="P123" s="76"/>
      <c r="R123" s="55" t="s">
        <v>132</v>
      </c>
      <c r="S123" s="75">
        <v>44</v>
      </c>
      <c r="T123" s="55" t="s">
        <v>2576</v>
      </c>
      <c r="U123" s="87" t="s">
        <v>61</v>
      </c>
      <c r="AC123" s="75">
        <f>SUM(V123:AB123)</f>
        <v>0</v>
      </c>
    </row>
    <row r="124" spans="1:32" s="55" customFormat="1" ht="15.6" x14ac:dyDescent="0.3">
      <c r="A124" s="55" t="s">
        <v>132</v>
      </c>
      <c r="B124" s="75">
        <v>44</v>
      </c>
      <c r="C124" s="55" t="s">
        <v>2676</v>
      </c>
      <c r="D124" s="87" t="s">
        <v>62</v>
      </c>
      <c r="E124" s="55">
        <v>1</v>
      </c>
      <c r="F124" s="55">
        <v>1</v>
      </c>
      <c r="G124" s="55">
        <v>1</v>
      </c>
      <c r="H124" s="55">
        <v>1</v>
      </c>
      <c r="I124" s="55">
        <v>1</v>
      </c>
      <c r="J124" s="55">
        <v>1</v>
      </c>
      <c r="K124" s="55">
        <v>1</v>
      </c>
      <c r="L124" s="81">
        <f>SUM(E124:K124)</f>
        <v>7</v>
      </c>
      <c r="P124" s="76"/>
      <c r="R124" s="55" t="s">
        <v>132</v>
      </c>
      <c r="S124" s="75">
        <v>44</v>
      </c>
      <c r="T124" s="55" t="s">
        <v>2676</v>
      </c>
      <c r="U124" s="87" t="s">
        <v>62</v>
      </c>
      <c r="W124" s="55">
        <v>1</v>
      </c>
      <c r="Y124" s="55">
        <v>1</v>
      </c>
      <c r="AC124" s="75">
        <f>SUM(V124:AB124)</f>
        <v>2</v>
      </c>
    </row>
    <row r="125" spans="1:32" s="55" customFormat="1" ht="15.6" x14ac:dyDescent="0.3">
      <c r="A125" s="55" t="s">
        <v>132</v>
      </c>
      <c r="B125" s="75">
        <v>44</v>
      </c>
      <c r="C125" s="55" t="s">
        <v>2679</v>
      </c>
      <c r="D125" s="87" t="s">
        <v>63</v>
      </c>
      <c r="E125" s="55">
        <v>1</v>
      </c>
      <c r="F125" s="55">
        <v>1</v>
      </c>
      <c r="G125" s="55">
        <v>1</v>
      </c>
      <c r="H125" s="55">
        <v>1</v>
      </c>
      <c r="I125" s="55">
        <v>1</v>
      </c>
      <c r="J125" s="55">
        <v>1</v>
      </c>
      <c r="K125" s="55">
        <v>1</v>
      </c>
      <c r="L125" s="81">
        <f>SUM(E125:K125)</f>
        <v>7</v>
      </c>
      <c r="P125" s="76"/>
      <c r="R125" s="55" t="s">
        <v>132</v>
      </c>
      <c r="S125" s="75">
        <v>44</v>
      </c>
      <c r="T125" s="55" t="s">
        <v>2679</v>
      </c>
      <c r="U125" s="87" t="s">
        <v>63</v>
      </c>
      <c r="V125" s="55">
        <v>1</v>
      </c>
      <c r="AA125" s="55">
        <v>1</v>
      </c>
      <c r="AB125" s="55">
        <v>1</v>
      </c>
      <c r="AC125" s="75">
        <f>SUM(V125:AB125)</f>
        <v>3</v>
      </c>
    </row>
    <row r="126" spans="1:32" s="55" customFormat="1" ht="15.6" x14ac:dyDescent="0.3">
      <c r="A126" s="55" t="s">
        <v>132</v>
      </c>
      <c r="B126" s="75">
        <v>44</v>
      </c>
      <c r="C126" s="55" t="s">
        <v>2577</v>
      </c>
      <c r="D126" s="87" t="s">
        <v>64</v>
      </c>
      <c r="E126" s="55">
        <v>1</v>
      </c>
      <c r="F126" s="55">
        <v>1</v>
      </c>
      <c r="G126" s="55">
        <v>1</v>
      </c>
      <c r="H126" s="55">
        <v>1</v>
      </c>
      <c r="I126" s="55">
        <v>1</v>
      </c>
      <c r="J126" s="55">
        <v>1</v>
      </c>
      <c r="K126" s="55">
        <v>1</v>
      </c>
      <c r="L126" s="81">
        <f>SUM(E126:K126)</f>
        <v>7</v>
      </c>
      <c r="P126" s="76"/>
      <c r="R126" s="55" t="s">
        <v>132</v>
      </c>
      <c r="S126" s="75">
        <v>44</v>
      </c>
      <c r="T126" s="55" t="s">
        <v>2577</v>
      </c>
      <c r="U126" s="87" t="s">
        <v>64</v>
      </c>
      <c r="V126" s="55" t="s">
        <v>81</v>
      </c>
      <c r="AA126" s="55">
        <v>1</v>
      </c>
      <c r="AB126" s="55">
        <v>1</v>
      </c>
      <c r="AC126" s="75">
        <f>SUM(V126:AB126)</f>
        <v>2</v>
      </c>
    </row>
    <row r="127" spans="1:32" s="55" customFormat="1" ht="15.6" x14ac:dyDescent="0.3">
      <c r="A127" s="55" t="s">
        <v>132</v>
      </c>
      <c r="B127" s="75">
        <v>44</v>
      </c>
      <c r="C127" s="55" t="s">
        <v>2680</v>
      </c>
      <c r="D127" s="87" t="s">
        <v>65</v>
      </c>
      <c r="E127" s="55">
        <v>1</v>
      </c>
      <c r="F127" s="55">
        <v>1</v>
      </c>
      <c r="H127" s="55">
        <v>1</v>
      </c>
      <c r="I127" s="55">
        <v>1</v>
      </c>
      <c r="J127" s="55">
        <v>1</v>
      </c>
      <c r="K127" s="55">
        <v>1</v>
      </c>
      <c r="L127" s="75">
        <f>SUM(E127:K127)</f>
        <v>6</v>
      </c>
      <c r="N127" s="55" t="s">
        <v>81</v>
      </c>
      <c r="P127" s="76"/>
      <c r="R127" s="55" t="s">
        <v>132</v>
      </c>
      <c r="S127" s="75">
        <v>44</v>
      </c>
      <c r="T127" s="55" t="s">
        <v>2680</v>
      </c>
      <c r="U127" s="87" t="s">
        <v>65</v>
      </c>
      <c r="V127" s="55" t="s">
        <v>81</v>
      </c>
      <c r="W127" s="55" t="s">
        <v>81</v>
      </c>
      <c r="AB127" s="55" t="s">
        <v>81</v>
      </c>
      <c r="AC127" s="75">
        <f>SUM(V127:AB127)</f>
        <v>0</v>
      </c>
    </row>
    <row r="128" spans="1:32" s="55" customFormat="1" ht="15.6" x14ac:dyDescent="0.3">
      <c r="A128" s="15" t="s">
        <v>2556</v>
      </c>
      <c r="B128" s="77"/>
      <c r="C128" s="15"/>
      <c r="D128" s="88"/>
      <c r="E128" s="15">
        <f t="shared" ref="E128:L128" si="38">SUM(E123:E127)</f>
        <v>4</v>
      </c>
      <c r="F128" s="15">
        <f t="shared" si="38"/>
        <v>4</v>
      </c>
      <c r="G128" s="15">
        <f t="shared" si="38"/>
        <v>3</v>
      </c>
      <c r="H128" s="15">
        <f t="shared" si="38"/>
        <v>4</v>
      </c>
      <c r="I128" s="15">
        <f t="shared" si="38"/>
        <v>4</v>
      </c>
      <c r="J128" s="15">
        <f t="shared" si="38"/>
        <v>4</v>
      </c>
      <c r="K128" s="15">
        <f t="shared" si="38"/>
        <v>4</v>
      </c>
      <c r="L128" s="15">
        <f t="shared" si="38"/>
        <v>27</v>
      </c>
      <c r="M128" s="25"/>
      <c r="N128" s="25"/>
      <c r="O128" s="25"/>
      <c r="P128" s="78"/>
      <c r="R128" s="15" t="s">
        <v>2556</v>
      </c>
      <c r="S128" s="77"/>
      <c r="T128" s="15"/>
      <c r="U128" s="88"/>
      <c r="V128" s="15">
        <f t="shared" ref="V128:AC128" si="39">SUM(V123:V127)</f>
        <v>1</v>
      </c>
      <c r="W128" s="15">
        <f t="shared" si="39"/>
        <v>1</v>
      </c>
      <c r="X128" s="15">
        <f t="shared" si="39"/>
        <v>0</v>
      </c>
      <c r="Y128" s="15">
        <f t="shared" si="39"/>
        <v>1</v>
      </c>
      <c r="Z128" s="15">
        <f t="shared" si="39"/>
        <v>0</v>
      </c>
      <c r="AA128" s="15">
        <f t="shared" si="39"/>
        <v>2</v>
      </c>
      <c r="AB128" s="15">
        <f t="shared" si="39"/>
        <v>2</v>
      </c>
      <c r="AC128" s="15">
        <f t="shared" si="39"/>
        <v>7</v>
      </c>
      <c r="AD128" s="25"/>
      <c r="AE128" s="25"/>
      <c r="AF128" s="25"/>
    </row>
    <row r="129" spans="1:32" s="55" customFormat="1" ht="15.6" x14ac:dyDescent="0.3">
      <c r="B129" s="75"/>
      <c r="D129" s="87"/>
      <c r="L129" s="75"/>
      <c r="P129" s="76"/>
      <c r="S129" s="75"/>
      <c r="U129" s="87"/>
      <c r="AC129" s="75"/>
    </row>
    <row r="130" spans="1:32" s="55" customFormat="1" ht="15.6" x14ac:dyDescent="0.3">
      <c r="A130" s="55" t="s">
        <v>132</v>
      </c>
      <c r="B130" s="75">
        <v>45</v>
      </c>
      <c r="C130" s="55" t="s">
        <v>2666</v>
      </c>
      <c r="D130" s="87" t="s">
        <v>66</v>
      </c>
      <c r="E130" s="55">
        <v>1</v>
      </c>
      <c r="F130" s="55">
        <v>1</v>
      </c>
      <c r="G130" s="55">
        <v>1</v>
      </c>
      <c r="I130" s="55">
        <v>1</v>
      </c>
      <c r="J130" s="55">
        <v>1</v>
      </c>
      <c r="K130" s="55">
        <v>1</v>
      </c>
      <c r="L130" s="75">
        <f>SUM(E130:K130)</f>
        <v>6</v>
      </c>
      <c r="P130" s="76"/>
      <c r="R130" s="55" t="s">
        <v>132</v>
      </c>
      <c r="S130" s="75">
        <v>45</v>
      </c>
      <c r="T130" s="55" t="s">
        <v>2666</v>
      </c>
      <c r="U130" s="87" t="s">
        <v>66</v>
      </c>
      <c r="V130" s="55" t="s">
        <v>81</v>
      </c>
      <c r="AA130" s="55">
        <v>1</v>
      </c>
      <c r="AC130" s="75">
        <f>SUM(V130:AB130)</f>
        <v>1</v>
      </c>
    </row>
    <row r="131" spans="1:32" s="55" customFormat="1" ht="15.6" x14ac:dyDescent="0.3">
      <c r="A131" s="55" t="s">
        <v>132</v>
      </c>
      <c r="B131" s="75">
        <v>45</v>
      </c>
      <c r="C131" s="55" t="s">
        <v>2667</v>
      </c>
      <c r="D131" s="87" t="s">
        <v>67</v>
      </c>
      <c r="E131" s="55">
        <v>1</v>
      </c>
      <c r="F131" s="55">
        <v>1</v>
      </c>
      <c r="G131" s="55">
        <v>1</v>
      </c>
      <c r="I131" s="55">
        <v>1</v>
      </c>
      <c r="K131" s="55">
        <v>1</v>
      </c>
      <c r="L131" s="75">
        <f>SUM(E131:K131)</f>
        <v>5</v>
      </c>
      <c r="P131" s="76"/>
      <c r="R131" s="55" t="s">
        <v>132</v>
      </c>
      <c r="S131" s="75">
        <v>45</v>
      </c>
      <c r="T131" s="55" t="s">
        <v>2667</v>
      </c>
      <c r="U131" s="87" t="s">
        <v>67</v>
      </c>
      <c r="V131" s="55">
        <v>1</v>
      </c>
      <c r="W131" s="55">
        <v>1</v>
      </c>
      <c r="X131" s="55">
        <v>1</v>
      </c>
      <c r="Z131" s="55">
        <v>1</v>
      </c>
      <c r="AC131" s="75">
        <f>SUM(V131:AB131)</f>
        <v>4</v>
      </c>
    </row>
    <row r="132" spans="1:32" s="55" customFormat="1" ht="15.6" x14ac:dyDescent="0.3">
      <c r="A132" s="55" t="s">
        <v>132</v>
      </c>
      <c r="B132" s="75">
        <v>45</v>
      </c>
      <c r="C132" s="55" t="s">
        <v>2668</v>
      </c>
      <c r="D132" s="87" t="s">
        <v>68</v>
      </c>
      <c r="E132" s="55">
        <v>1</v>
      </c>
      <c r="F132" s="55">
        <v>1</v>
      </c>
      <c r="G132" s="55">
        <v>1</v>
      </c>
      <c r="H132" s="55">
        <v>1</v>
      </c>
      <c r="I132" s="55">
        <v>1</v>
      </c>
      <c r="J132" s="55">
        <v>1</v>
      </c>
      <c r="K132" s="55">
        <v>1</v>
      </c>
      <c r="L132" s="81">
        <f>SUM(E132:K132)</f>
        <v>7</v>
      </c>
      <c r="M132" s="55" t="s">
        <v>81</v>
      </c>
      <c r="P132" s="76"/>
      <c r="R132" s="55" t="s">
        <v>132</v>
      </c>
      <c r="S132" s="75">
        <v>45</v>
      </c>
      <c r="T132" s="55" t="s">
        <v>2668</v>
      </c>
      <c r="U132" s="87" t="s">
        <v>68</v>
      </c>
      <c r="V132" s="55">
        <v>1</v>
      </c>
      <c r="W132" s="55">
        <v>1</v>
      </c>
      <c r="X132" s="55">
        <v>1</v>
      </c>
      <c r="Y132" s="55">
        <v>1</v>
      </c>
      <c r="AA132" s="55">
        <v>1</v>
      </c>
      <c r="AC132" s="75">
        <f>SUM(V132:AB132)</f>
        <v>5</v>
      </c>
    </row>
    <row r="133" spans="1:32" s="55" customFormat="1" ht="15.6" x14ac:dyDescent="0.3">
      <c r="A133" s="55" t="s">
        <v>132</v>
      </c>
      <c r="B133" s="75">
        <v>45</v>
      </c>
      <c r="C133" s="55" t="s">
        <v>2670</v>
      </c>
      <c r="D133" s="87" t="s">
        <v>69</v>
      </c>
      <c r="E133" s="55">
        <v>1</v>
      </c>
      <c r="F133" s="55">
        <v>1</v>
      </c>
      <c r="L133" s="75">
        <f>SUM(E133:K133)</f>
        <v>2</v>
      </c>
      <c r="M133" s="55" t="s">
        <v>81</v>
      </c>
      <c r="P133" s="76"/>
      <c r="R133" s="55" t="s">
        <v>132</v>
      </c>
      <c r="S133" s="75">
        <v>45</v>
      </c>
      <c r="T133" s="55" t="s">
        <v>2670</v>
      </c>
      <c r="U133" s="87" t="s">
        <v>69</v>
      </c>
      <c r="AC133" s="75">
        <f>SUM(V133:AB133)</f>
        <v>0</v>
      </c>
    </row>
    <row r="134" spans="1:32" s="55" customFormat="1" ht="15.6" x14ac:dyDescent="0.3">
      <c r="A134" s="55" t="s">
        <v>132</v>
      </c>
      <c r="B134" s="75">
        <v>45</v>
      </c>
      <c r="C134" s="55" t="s">
        <v>2672</v>
      </c>
      <c r="D134" s="87" t="s">
        <v>70</v>
      </c>
      <c r="E134" s="55">
        <v>1</v>
      </c>
      <c r="F134" s="55">
        <v>1</v>
      </c>
      <c r="G134" s="55">
        <v>1</v>
      </c>
      <c r="I134" s="55">
        <v>1</v>
      </c>
      <c r="J134" s="55">
        <v>1</v>
      </c>
      <c r="K134" s="55">
        <v>1</v>
      </c>
      <c r="L134" s="75">
        <f>SUM(E134:K134)</f>
        <v>6</v>
      </c>
      <c r="P134" s="76"/>
      <c r="R134" s="55" t="s">
        <v>132</v>
      </c>
      <c r="S134" s="75">
        <v>45</v>
      </c>
      <c r="T134" s="55" t="s">
        <v>2672</v>
      </c>
      <c r="U134" s="87" t="s">
        <v>70</v>
      </c>
      <c r="AC134" s="75">
        <f>SUM(V134:AB134)</f>
        <v>0</v>
      </c>
    </row>
    <row r="135" spans="1:32" s="55" customFormat="1" ht="15.6" x14ac:dyDescent="0.3">
      <c r="A135" s="15" t="s">
        <v>2555</v>
      </c>
      <c r="B135" s="77"/>
      <c r="C135" s="15"/>
      <c r="D135" s="88"/>
      <c r="E135" s="15">
        <f t="shared" ref="E135:L135" si="40">SUM(E130:E134)</f>
        <v>5</v>
      </c>
      <c r="F135" s="15">
        <f t="shared" si="40"/>
        <v>5</v>
      </c>
      <c r="G135" s="15">
        <f t="shared" si="40"/>
        <v>4</v>
      </c>
      <c r="H135" s="15">
        <f t="shared" si="40"/>
        <v>1</v>
      </c>
      <c r="I135" s="15">
        <f t="shared" si="40"/>
        <v>4</v>
      </c>
      <c r="J135" s="15">
        <f t="shared" si="40"/>
        <v>3</v>
      </c>
      <c r="K135" s="15">
        <f t="shared" si="40"/>
        <v>4</v>
      </c>
      <c r="L135" s="15">
        <f t="shared" si="40"/>
        <v>26</v>
      </c>
      <c r="M135" s="25"/>
      <c r="N135" s="25"/>
      <c r="O135" s="25"/>
      <c r="P135" s="78"/>
      <c r="R135" s="15" t="s">
        <v>2555</v>
      </c>
      <c r="S135" s="77"/>
      <c r="T135" s="15"/>
      <c r="U135" s="88"/>
      <c r="V135" s="15">
        <f t="shared" ref="V135:AC135" si="41">SUM(V130:V134)</f>
        <v>2</v>
      </c>
      <c r="W135" s="15">
        <f t="shared" si="41"/>
        <v>2</v>
      </c>
      <c r="X135" s="15">
        <f t="shared" si="41"/>
        <v>2</v>
      </c>
      <c r="Y135" s="15">
        <f t="shared" si="41"/>
        <v>1</v>
      </c>
      <c r="Z135" s="15">
        <f t="shared" si="41"/>
        <v>1</v>
      </c>
      <c r="AA135" s="15">
        <f t="shared" si="41"/>
        <v>2</v>
      </c>
      <c r="AB135" s="15">
        <f t="shared" si="41"/>
        <v>0</v>
      </c>
      <c r="AC135" s="15">
        <f t="shared" si="41"/>
        <v>10</v>
      </c>
      <c r="AD135" s="25"/>
      <c r="AE135" s="25"/>
      <c r="AF135" s="25"/>
    </row>
    <row r="136" spans="1:32" s="55" customFormat="1" ht="15.6" x14ac:dyDescent="0.3">
      <c r="B136" s="75"/>
      <c r="D136" s="87"/>
      <c r="L136" s="75"/>
      <c r="P136" s="76"/>
      <c r="S136" s="75"/>
      <c r="U136" s="87"/>
      <c r="AC136" s="75"/>
    </row>
    <row r="137" spans="1:32" s="55" customFormat="1" ht="15.6" x14ac:dyDescent="0.3">
      <c r="A137" s="55" t="s">
        <v>132</v>
      </c>
      <c r="B137" s="75">
        <v>46</v>
      </c>
      <c r="C137" s="55" t="s">
        <v>2657</v>
      </c>
      <c r="D137" s="87" t="s">
        <v>71</v>
      </c>
      <c r="E137" s="55">
        <v>1</v>
      </c>
      <c r="F137" s="55">
        <v>1</v>
      </c>
      <c r="H137" s="55">
        <v>1</v>
      </c>
      <c r="I137" s="55">
        <v>1</v>
      </c>
      <c r="J137" s="55">
        <v>1</v>
      </c>
      <c r="L137" s="75">
        <f>SUM(E137:K137)</f>
        <v>5</v>
      </c>
      <c r="N137" s="55" t="s">
        <v>81</v>
      </c>
      <c r="P137" s="76"/>
      <c r="R137" s="55" t="s">
        <v>132</v>
      </c>
      <c r="S137" s="75">
        <v>46</v>
      </c>
      <c r="T137" s="55" t="s">
        <v>2657</v>
      </c>
      <c r="U137" s="87" t="s">
        <v>71</v>
      </c>
      <c r="X137" s="55">
        <v>1</v>
      </c>
      <c r="Y137" s="55">
        <v>1</v>
      </c>
      <c r="AC137" s="75">
        <f>SUM(V137:AB137)</f>
        <v>2</v>
      </c>
    </row>
    <row r="138" spans="1:32" s="55" customFormat="1" ht="15.6" x14ac:dyDescent="0.3">
      <c r="A138" s="55" t="s">
        <v>132</v>
      </c>
      <c r="B138" s="75">
        <v>46</v>
      </c>
      <c r="C138" s="55" t="s">
        <v>2659</v>
      </c>
      <c r="D138" s="87" t="s">
        <v>72</v>
      </c>
      <c r="E138" s="55">
        <v>1</v>
      </c>
      <c r="F138" s="55">
        <v>1</v>
      </c>
      <c r="G138" s="55">
        <v>1</v>
      </c>
      <c r="H138" s="55">
        <v>1</v>
      </c>
      <c r="I138" s="55">
        <v>1</v>
      </c>
      <c r="J138" s="55">
        <v>1</v>
      </c>
      <c r="K138" s="55">
        <v>1</v>
      </c>
      <c r="L138" s="81">
        <f>SUM(E138:K138)</f>
        <v>7</v>
      </c>
      <c r="P138" s="76"/>
      <c r="R138" s="55" t="s">
        <v>132</v>
      </c>
      <c r="S138" s="75">
        <v>46</v>
      </c>
      <c r="T138" s="55" t="s">
        <v>2659</v>
      </c>
      <c r="U138" s="87" t="s">
        <v>72</v>
      </c>
      <c r="AC138" s="75">
        <f>SUM(V138:AB138)</f>
        <v>0</v>
      </c>
    </row>
    <row r="139" spans="1:32" s="55" customFormat="1" ht="15.6" x14ac:dyDescent="0.3">
      <c r="A139" s="55" t="s">
        <v>132</v>
      </c>
      <c r="B139" s="75">
        <v>46</v>
      </c>
      <c r="C139" s="55" t="s">
        <v>2660</v>
      </c>
      <c r="D139" s="87" t="s">
        <v>73</v>
      </c>
      <c r="F139" s="55">
        <v>1</v>
      </c>
      <c r="I139" s="55">
        <v>1</v>
      </c>
      <c r="J139" s="55">
        <v>1</v>
      </c>
      <c r="K139" s="55">
        <v>1</v>
      </c>
      <c r="L139" s="75">
        <f>SUM(E139:K139)</f>
        <v>4</v>
      </c>
      <c r="P139" s="76"/>
      <c r="R139" s="55" t="s">
        <v>132</v>
      </c>
      <c r="S139" s="75">
        <v>46</v>
      </c>
      <c r="T139" s="55" t="s">
        <v>2660</v>
      </c>
      <c r="U139" s="87" t="s">
        <v>73</v>
      </c>
      <c r="X139" s="55">
        <v>1</v>
      </c>
      <c r="AB139" s="55">
        <v>1</v>
      </c>
      <c r="AC139" s="75">
        <f>SUM(V139:AB139)</f>
        <v>2</v>
      </c>
    </row>
    <row r="140" spans="1:32" s="55" customFormat="1" ht="15.6" x14ac:dyDescent="0.3">
      <c r="A140" s="55" t="s">
        <v>132</v>
      </c>
      <c r="B140" s="75">
        <v>46</v>
      </c>
      <c r="C140" s="55" t="s">
        <v>2677</v>
      </c>
      <c r="D140" s="87" t="s">
        <v>74</v>
      </c>
      <c r="E140" s="55">
        <v>1</v>
      </c>
      <c r="F140" s="55">
        <v>1</v>
      </c>
      <c r="G140" s="55">
        <v>1</v>
      </c>
      <c r="H140" s="55">
        <v>1</v>
      </c>
      <c r="I140" s="55">
        <v>1</v>
      </c>
      <c r="J140" s="55">
        <v>1</v>
      </c>
      <c r="K140" s="55">
        <v>1</v>
      </c>
      <c r="L140" s="81">
        <f>SUM(E140:K140)</f>
        <v>7</v>
      </c>
      <c r="P140" s="76"/>
      <c r="R140" s="55" t="s">
        <v>132</v>
      </c>
      <c r="S140" s="75">
        <v>46</v>
      </c>
      <c r="T140" s="55" t="s">
        <v>2677</v>
      </c>
      <c r="U140" s="87" t="s">
        <v>74</v>
      </c>
      <c r="X140" s="55">
        <v>1</v>
      </c>
      <c r="Y140" s="55">
        <v>1</v>
      </c>
      <c r="AB140" s="55">
        <v>1</v>
      </c>
      <c r="AC140" s="75">
        <f>SUM(V140:AB140)</f>
        <v>3</v>
      </c>
    </row>
    <row r="141" spans="1:32" s="55" customFormat="1" ht="15.6" x14ac:dyDescent="0.3">
      <c r="A141" s="15" t="s">
        <v>2553</v>
      </c>
      <c r="B141" s="77"/>
      <c r="C141" s="15"/>
      <c r="D141" s="88"/>
      <c r="E141" s="15">
        <f t="shared" ref="E141:L141" si="42">SUM(E137:E140)</f>
        <v>3</v>
      </c>
      <c r="F141" s="15">
        <f t="shared" si="42"/>
        <v>4</v>
      </c>
      <c r="G141" s="15">
        <f t="shared" si="42"/>
        <v>2</v>
      </c>
      <c r="H141" s="15">
        <f t="shared" si="42"/>
        <v>3</v>
      </c>
      <c r="I141" s="15">
        <f t="shared" si="42"/>
        <v>4</v>
      </c>
      <c r="J141" s="15">
        <f t="shared" si="42"/>
        <v>4</v>
      </c>
      <c r="K141" s="15">
        <f t="shared" si="42"/>
        <v>3</v>
      </c>
      <c r="L141" s="15">
        <f t="shared" si="42"/>
        <v>23</v>
      </c>
      <c r="M141" s="25"/>
      <c r="N141" s="25"/>
      <c r="O141" s="25"/>
      <c r="P141" s="78"/>
      <c r="R141" s="15" t="s">
        <v>2553</v>
      </c>
      <c r="S141" s="77"/>
      <c r="T141" s="15"/>
      <c r="U141" s="15"/>
      <c r="V141" s="15">
        <f t="shared" ref="V141:AC141" si="43">SUM(V137:V140)</f>
        <v>0</v>
      </c>
      <c r="W141" s="15">
        <f t="shared" si="43"/>
        <v>0</v>
      </c>
      <c r="X141" s="15">
        <f t="shared" si="43"/>
        <v>3</v>
      </c>
      <c r="Y141" s="15">
        <f t="shared" si="43"/>
        <v>2</v>
      </c>
      <c r="Z141" s="15">
        <f t="shared" si="43"/>
        <v>0</v>
      </c>
      <c r="AA141" s="15">
        <f t="shared" si="43"/>
        <v>0</v>
      </c>
      <c r="AB141" s="15">
        <f t="shared" si="43"/>
        <v>2</v>
      </c>
      <c r="AC141" s="15">
        <f t="shared" si="43"/>
        <v>7</v>
      </c>
      <c r="AD141" s="25"/>
      <c r="AE141" s="25"/>
      <c r="AF141" s="25"/>
    </row>
    <row r="142" spans="1:32" s="4" customFormat="1" x14ac:dyDescent="0.3">
      <c r="D142" s="90"/>
      <c r="P142" s="73"/>
    </row>
    <row r="143" spans="1:32" s="4" customFormat="1" ht="15.6" x14ac:dyDescent="0.3">
      <c r="A143" s="79" t="s">
        <v>2554</v>
      </c>
      <c r="B143" s="80"/>
      <c r="C143" s="79"/>
      <c r="D143" s="89"/>
      <c r="E143" s="79">
        <f t="shared" ref="E143:L143" si="44">SUM(E108+E115+E121+E128+E135+E141)</f>
        <v>24</v>
      </c>
      <c r="F143" s="79">
        <f t="shared" si="44"/>
        <v>25</v>
      </c>
      <c r="G143" s="79">
        <f t="shared" si="44"/>
        <v>19</v>
      </c>
      <c r="H143" s="79">
        <f t="shared" si="44"/>
        <v>18</v>
      </c>
      <c r="I143" s="79">
        <f t="shared" si="44"/>
        <v>21</v>
      </c>
      <c r="J143" s="79">
        <f t="shared" si="44"/>
        <v>19</v>
      </c>
      <c r="K143" s="79">
        <f t="shared" si="44"/>
        <v>19</v>
      </c>
      <c r="L143" s="79">
        <f t="shared" si="44"/>
        <v>145</v>
      </c>
      <c r="M143" s="4">
        <f>SUM(M23:M141)</f>
        <v>5</v>
      </c>
      <c r="N143" s="4">
        <f>SUM(N23:N141)</f>
        <v>0</v>
      </c>
      <c r="P143" s="73"/>
      <c r="R143" s="79" t="s">
        <v>2554</v>
      </c>
      <c r="S143" s="80"/>
      <c r="T143" s="79"/>
      <c r="U143" s="79"/>
      <c r="V143" s="79">
        <f t="shared" ref="V143:AC143" si="45">SUM(V108+V115+V121+V128+V135+V141)</f>
        <v>9</v>
      </c>
      <c r="W143" s="79">
        <f t="shared" si="45"/>
        <v>7</v>
      </c>
      <c r="X143" s="79">
        <f t="shared" si="45"/>
        <v>8</v>
      </c>
      <c r="Y143" s="79">
        <f t="shared" si="45"/>
        <v>6</v>
      </c>
      <c r="Z143" s="79">
        <f t="shared" si="45"/>
        <v>4</v>
      </c>
      <c r="AA143" s="79">
        <f t="shared" si="45"/>
        <v>6</v>
      </c>
      <c r="AB143" s="79">
        <f t="shared" si="45"/>
        <v>6</v>
      </c>
      <c r="AC143" s="79">
        <f t="shared" si="45"/>
        <v>46</v>
      </c>
    </row>
    <row r="148" spans="1:19" ht="15.6" x14ac:dyDescent="0.3">
      <c r="Q148" s="33" t="s">
        <v>2685</v>
      </c>
      <c r="S148" s="2" t="s">
        <v>2686</v>
      </c>
    </row>
    <row r="149" spans="1:19" ht="15.6" x14ac:dyDescent="0.3">
      <c r="A149" s="33" t="s">
        <v>2685</v>
      </c>
      <c r="C149" s="2" t="s">
        <v>2686</v>
      </c>
    </row>
  </sheetData>
  <sortState xmlns:xlrd2="http://schemas.microsoft.com/office/spreadsheetml/2017/richdata2" ref="Q150:AB167">
    <sortCondition ref="R150:R167"/>
  </sortState>
  <mergeCells count="2">
    <mergeCell ref="A7:L7"/>
    <mergeCell ref="R7:AC7"/>
  </mergeCells>
  <pageMargins left="0.7" right="0.7" top="0.75" bottom="0.75" header="0.3" footer="0.3"/>
  <pageSetup scale="80" orientation="landscape" r:id="rId1"/>
  <ignoredErrors>
    <ignoredError sqref="M15 AD1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3FEF-8ABD-4CB1-8AC6-91ADCB382618}">
  <dimension ref="A2:H164"/>
  <sheetViews>
    <sheetView workbookViewId="0">
      <selection activeCell="H124" sqref="H124"/>
    </sheetView>
  </sheetViews>
  <sheetFormatPr defaultRowHeight="15.6" x14ac:dyDescent="0.3"/>
  <cols>
    <col min="3" max="3" width="14.109375" customWidth="1"/>
    <col min="4" max="4" width="46.6640625" customWidth="1"/>
    <col min="5" max="6" width="12.88671875" customWidth="1"/>
    <col min="7" max="7" width="12.88671875" style="56" customWidth="1"/>
  </cols>
  <sheetData>
    <row r="2" spans="1:7" x14ac:dyDescent="0.3">
      <c r="A2" s="4"/>
    </row>
    <row r="3" spans="1:7" x14ac:dyDescent="0.3">
      <c r="A3" s="4"/>
    </row>
    <row r="4" spans="1:7" x14ac:dyDescent="0.3">
      <c r="A4" s="4"/>
    </row>
    <row r="5" spans="1:7" x14ac:dyDescent="0.3">
      <c r="A5" s="4"/>
    </row>
    <row r="6" spans="1:7" x14ac:dyDescent="0.3">
      <c r="A6" s="4"/>
    </row>
    <row r="7" spans="1:7" x14ac:dyDescent="0.3">
      <c r="A7" s="4"/>
    </row>
    <row r="8" spans="1:7" s="68" customFormat="1" ht="18" x14ac:dyDescent="0.35">
      <c r="A8" s="280" t="s">
        <v>2747</v>
      </c>
      <c r="B8" s="281"/>
      <c r="C8" s="281"/>
      <c r="D8" s="281"/>
      <c r="E8" s="281"/>
      <c r="G8" s="115"/>
    </row>
    <row r="9" spans="1:7" s="92" customFormat="1" ht="18" x14ac:dyDescent="0.35">
      <c r="A9" s="91"/>
      <c r="B9" s="91"/>
      <c r="C9" s="91"/>
      <c r="D9" s="91" t="s">
        <v>4440</v>
      </c>
      <c r="E9" s="91"/>
      <c r="G9" s="116"/>
    </row>
    <row r="10" spans="1:7" s="92" customFormat="1" ht="18" x14ac:dyDescent="0.35">
      <c r="A10" s="91"/>
      <c r="B10" s="91"/>
      <c r="C10" s="91"/>
      <c r="D10" s="91"/>
      <c r="E10" s="91"/>
      <c r="G10" s="116"/>
    </row>
    <row r="11" spans="1:7" x14ac:dyDescent="0.3">
      <c r="A11" s="24" t="s">
        <v>0</v>
      </c>
      <c r="C11" s="2"/>
      <c r="D11" s="2" t="s">
        <v>2568</v>
      </c>
      <c r="F11" s="2" t="s">
        <v>2691</v>
      </c>
      <c r="G11" s="62" t="s">
        <v>95</v>
      </c>
    </row>
    <row r="12" spans="1:7" s="143" customFormat="1" x14ac:dyDescent="0.3">
      <c r="A12" s="143" t="s">
        <v>104</v>
      </c>
      <c r="D12" s="143" t="s">
        <v>2748</v>
      </c>
      <c r="E12" s="147" t="s">
        <v>81</v>
      </c>
      <c r="F12" s="143">
        <f>F56</f>
        <v>13</v>
      </c>
      <c r="G12" s="148">
        <f>G56</f>
        <v>0.52</v>
      </c>
    </row>
    <row r="13" spans="1:7" s="143" customFormat="1" x14ac:dyDescent="0.3">
      <c r="A13" s="143" t="s">
        <v>792</v>
      </c>
      <c r="D13" s="143" t="s">
        <v>2749</v>
      </c>
      <c r="E13" s="147" t="s">
        <v>81</v>
      </c>
      <c r="F13" s="143">
        <f>F112</f>
        <v>8</v>
      </c>
      <c r="G13" s="148">
        <f>G112</f>
        <v>0.2</v>
      </c>
    </row>
    <row r="14" spans="1:7" s="143" customFormat="1" x14ac:dyDescent="0.3">
      <c r="A14" s="143" t="s">
        <v>132</v>
      </c>
      <c r="D14" s="143" t="s">
        <v>2750</v>
      </c>
      <c r="E14" s="147" t="s">
        <v>81</v>
      </c>
      <c r="F14" s="143">
        <f>F161</f>
        <v>8</v>
      </c>
      <c r="G14" s="148">
        <f>G161</f>
        <v>0.23529411764705882</v>
      </c>
    </row>
    <row r="15" spans="1:7" s="55" customFormat="1" x14ac:dyDescent="0.3">
      <c r="A15" s="25" t="s">
        <v>2692</v>
      </c>
      <c r="C15" s="25"/>
      <c r="D15" s="25" t="s">
        <v>2693</v>
      </c>
      <c r="E15" s="24"/>
      <c r="F15" s="25">
        <f>F163</f>
        <v>1</v>
      </c>
      <c r="G15" s="82">
        <f>G163</f>
        <v>1</v>
      </c>
    </row>
    <row r="16" spans="1:7" s="52" customFormat="1" x14ac:dyDescent="0.3">
      <c r="A16" s="15"/>
      <c r="C16" s="15"/>
      <c r="D16" s="15" t="s">
        <v>2696</v>
      </c>
      <c r="E16" s="15" t="s">
        <v>81</v>
      </c>
      <c r="F16" s="15">
        <f>SUM(F12:F15)</f>
        <v>30</v>
      </c>
      <c r="G16" s="82">
        <f>G164</f>
        <v>0.3</v>
      </c>
    </row>
    <row r="17" spans="1:8" s="55" customFormat="1" x14ac:dyDescent="0.3">
      <c r="A17" s="25"/>
      <c r="C17" s="25"/>
      <c r="D17" s="25"/>
      <c r="E17" s="24"/>
      <c r="F17" s="25"/>
      <c r="G17" s="82"/>
    </row>
    <row r="18" spans="1:8" s="29" customFormat="1" x14ac:dyDescent="0.3">
      <c r="C18" s="24"/>
      <c r="D18" s="24" t="s">
        <v>2751</v>
      </c>
      <c r="E18" s="24"/>
      <c r="F18" s="24"/>
      <c r="G18" s="94">
        <v>0.8</v>
      </c>
    </row>
    <row r="20" spans="1:8" s="8" customFormat="1" x14ac:dyDescent="0.3">
      <c r="A20" s="2" t="s">
        <v>0</v>
      </c>
      <c r="B20" s="2" t="s">
        <v>1</v>
      </c>
      <c r="C20" s="2" t="s">
        <v>2690</v>
      </c>
      <c r="D20" s="2" t="s">
        <v>2</v>
      </c>
      <c r="E20" s="2" t="s">
        <v>2691</v>
      </c>
      <c r="G20" s="62" t="s">
        <v>95</v>
      </c>
    </row>
    <row r="21" spans="1:8" s="6" customFormat="1" x14ac:dyDescent="0.3">
      <c r="A21" s="2"/>
      <c r="B21" s="2"/>
      <c r="C21" s="2"/>
      <c r="D21" s="2"/>
      <c r="E21" s="2"/>
      <c r="G21" s="56"/>
    </row>
    <row r="22" spans="1:8" s="6" customFormat="1" x14ac:dyDescent="0.3">
      <c r="A22" s="6" t="s">
        <v>104</v>
      </c>
      <c r="B22" s="30">
        <v>11</v>
      </c>
      <c r="C22" s="6" t="s">
        <v>2608</v>
      </c>
      <c r="D22" s="6" t="s">
        <v>3</v>
      </c>
      <c r="E22" s="6" t="s">
        <v>3941</v>
      </c>
      <c r="F22" s="6">
        <v>1</v>
      </c>
      <c r="G22" s="56"/>
    </row>
    <row r="23" spans="1:8" s="6" customFormat="1" x14ac:dyDescent="0.3">
      <c r="A23" s="6" t="s">
        <v>104</v>
      </c>
      <c r="B23" s="30">
        <v>11</v>
      </c>
      <c r="C23" s="6" t="s">
        <v>2609</v>
      </c>
      <c r="D23" s="6" t="s">
        <v>4</v>
      </c>
      <c r="E23" s="6" t="s">
        <v>3941</v>
      </c>
      <c r="F23" s="6">
        <v>1</v>
      </c>
      <c r="G23" s="56"/>
    </row>
    <row r="24" spans="1:8" s="6" customFormat="1" x14ac:dyDescent="0.3">
      <c r="A24" s="6" t="s">
        <v>104</v>
      </c>
      <c r="B24" s="30">
        <v>11</v>
      </c>
      <c r="C24" s="6" t="s">
        <v>2611</v>
      </c>
      <c r="D24" s="6" t="s">
        <v>5</v>
      </c>
      <c r="E24" s="6" t="s">
        <v>3941</v>
      </c>
      <c r="F24" s="6">
        <v>1</v>
      </c>
      <c r="G24" s="56"/>
    </row>
    <row r="25" spans="1:8" s="6" customFormat="1" x14ac:dyDescent="0.3">
      <c r="A25" s="6" t="s">
        <v>104</v>
      </c>
      <c r="B25" s="30">
        <v>11</v>
      </c>
      <c r="C25" s="6" t="s">
        <v>2614</v>
      </c>
      <c r="D25" s="6" t="s">
        <v>77</v>
      </c>
      <c r="E25" s="6" t="s">
        <v>3941</v>
      </c>
      <c r="F25" s="6">
        <v>1</v>
      </c>
      <c r="G25" s="56"/>
    </row>
    <row r="26" spans="1:8" s="6" customFormat="1" x14ac:dyDescent="0.3">
      <c r="A26" s="6" t="s">
        <v>104</v>
      </c>
      <c r="B26" s="30">
        <v>11</v>
      </c>
      <c r="C26" s="6" t="s">
        <v>2619</v>
      </c>
      <c r="D26" s="6" t="s">
        <v>6</v>
      </c>
      <c r="E26" s="6" t="s">
        <v>3941</v>
      </c>
      <c r="F26" s="6">
        <v>1</v>
      </c>
      <c r="G26" s="56"/>
    </row>
    <row r="27" spans="1:8" s="6" customFormat="1" x14ac:dyDescent="0.3">
      <c r="A27" s="6" t="s">
        <v>104</v>
      </c>
      <c r="B27" s="30">
        <v>11</v>
      </c>
      <c r="D27" s="6" t="s">
        <v>2694</v>
      </c>
      <c r="E27" s="6" t="s">
        <v>3941</v>
      </c>
      <c r="F27" s="6">
        <v>1</v>
      </c>
      <c r="G27" s="56"/>
    </row>
    <row r="28" spans="1:8" s="6" customFormat="1" x14ac:dyDescent="0.3">
      <c r="A28" s="3" t="s">
        <v>2540</v>
      </c>
      <c r="B28" s="27"/>
      <c r="C28" s="3"/>
      <c r="D28" s="3"/>
      <c r="E28" s="3" t="s">
        <v>81</v>
      </c>
      <c r="F28" s="3">
        <f>SUM(F22:F27)</f>
        <v>6</v>
      </c>
      <c r="G28" s="114">
        <f>(F28/6)</f>
        <v>1</v>
      </c>
      <c r="H28" s="1"/>
    </row>
    <row r="29" spans="1:8" s="6" customFormat="1" x14ac:dyDescent="0.3">
      <c r="A29" s="3"/>
      <c r="B29" s="27"/>
      <c r="C29" s="3"/>
      <c r="D29" s="3"/>
      <c r="E29" s="3"/>
      <c r="F29" s="1"/>
      <c r="G29" s="114"/>
      <c r="H29" s="1"/>
    </row>
    <row r="30" spans="1:8" s="6" customFormat="1" x14ac:dyDescent="0.3">
      <c r="A30" s="6" t="s">
        <v>104</v>
      </c>
      <c r="B30" s="30">
        <v>12</v>
      </c>
      <c r="C30" s="6" t="s">
        <v>2604</v>
      </c>
      <c r="D30" s="6" t="s">
        <v>7</v>
      </c>
      <c r="E30" s="6" t="s">
        <v>647</v>
      </c>
      <c r="F30" s="6">
        <v>0</v>
      </c>
      <c r="G30" s="56"/>
    </row>
    <row r="31" spans="1:8" s="6" customFormat="1" x14ac:dyDescent="0.3">
      <c r="A31" s="6" t="s">
        <v>104</v>
      </c>
      <c r="B31" s="30">
        <v>12</v>
      </c>
      <c r="C31" s="6" t="s">
        <v>2605</v>
      </c>
      <c r="D31" s="6" t="s">
        <v>8</v>
      </c>
      <c r="E31" s="6" t="s">
        <v>3764</v>
      </c>
      <c r="F31" s="6">
        <v>1</v>
      </c>
      <c r="G31" s="56"/>
    </row>
    <row r="32" spans="1:8" s="6" customFormat="1" x14ac:dyDescent="0.3">
      <c r="A32" s="6" t="s">
        <v>104</v>
      </c>
      <c r="B32" s="30">
        <v>12</v>
      </c>
      <c r="C32" s="6" t="s">
        <v>2606</v>
      </c>
      <c r="D32" s="6" t="s">
        <v>9</v>
      </c>
      <c r="E32" s="6" t="s">
        <v>3764</v>
      </c>
      <c r="F32" s="6">
        <v>1</v>
      </c>
      <c r="G32" s="56"/>
    </row>
    <row r="33" spans="1:8" s="6" customFormat="1" x14ac:dyDescent="0.3">
      <c r="A33" s="6" t="s">
        <v>104</v>
      </c>
      <c r="B33" s="30">
        <v>12</v>
      </c>
      <c r="C33" s="6" t="s">
        <v>2613</v>
      </c>
      <c r="D33" s="6" t="s">
        <v>10</v>
      </c>
      <c r="E33" s="6" t="s">
        <v>3764</v>
      </c>
      <c r="F33" s="6">
        <v>1</v>
      </c>
      <c r="G33" s="56"/>
    </row>
    <row r="34" spans="1:8" s="6" customFormat="1" x14ac:dyDescent="0.3">
      <c r="A34" s="6" t="s">
        <v>104</v>
      </c>
      <c r="B34" s="30">
        <v>12</v>
      </c>
      <c r="C34" s="6" t="s">
        <v>2615</v>
      </c>
      <c r="D34" s="6" t="s">
        <v>11</v>
      </c>
      <c r="E34" s="6" t="s">
        <v>3764</v>
      </c>
      <c r="F34" s="6">
        <v>1</v>
      </c>
      <c r="G34" s="56"/>
    </row>
    <row r="35" spans="1:8" s="6" customFormat="1" x14ac:dyDescent="0.3">
      <c r="A35" s="6" t="s">
        <v>104</v>
      </c>
      <c r="B35" s="30">
        <v>12</v>
      </c>
      <c r="D35" s="6" t="s">
        <v>2694</v>
      </c>
      <c r="E35" s="6" t="s">
        <v>3764</v>
      </c>
      <c r="F35" s="6">
        <v>1</v>
      </c>
      <c r="G35" s="56"/>
    </row>
    <row r="36" spans="1:8" s="6" customFormat="1" x14ac:dyDescent="0.3">
      <c r="A36" s="3" t="s">
        <v>2541</v>
      </c>
      <c r="B36" s="27"/>
      <c r="C36" s="3"/>
      <c r="D36" s="3"/>
      <c r="E36" s="3" t="s">
        <v>81</v>
      </c>
      <c r="F36" s="3">
        <f>SUM(F30:F35)</f>
        <v>5</v>
      </c>
      <c r="G36" s="114">
        <f>(F36/6)</f>
        <v>0.83333333333333337</v>
      </c>
      <c r="H36" s="1"/>
    </row>
    <row r="37" spans="1:8" s="6" customFormat="1" x14ac:dyDescent="0.3">
      <c r="B37" s="30"/>
      <c r="G37" s="56"/>
    </row>
    <row r="38" spans="1:8" s="6" customFormat="1" x14ac:dyDescent="0.3">
      <c r="A38" s="6" t="s">
        <v>104</v>
      </c>
      <c r="B38" s="30">
        <v>14</v>
      </c>
      <c r="C38" s="6" t="s">
        <v>2602</v>
      </c>
      <c r="D38" s="6" t="s">
        <v>12</v>
      </c>
      <c r="E38" s="6" t="s">
        <v>647</v>
      </c>
      <c r="F38" s="6">
        <v>0</v>
      </c>
      <c r="G38" s="56"/>
    </row>
    <row r="39" spans="1:8" s="6" customFormat="1" x14ac:dyDescent="0.3">
      <c r="A39" s="6" t="s">
        <v>104</v>
      </c>
      <c r="B39" s="30">
        <v>14</v>
      </c>
      <c r="C39" s="6" t="s">
        <v>2574</v>
      </c>
      <c r="D39" s="6" t="s">
        <v>13</v>
      </c>
      <c r="E39" s="6" t="s">
        <v>647</v>
      </c>
      <c r="F39" s="6">
        <v>0</v>
      </c>
      <c r="G39" s="56"/>
    </row>
    <row r="40" spans="1:8" s="6" customFormat="1" x14ac:dyDescent="0.3">
      <c r="A40" s="6" t="s">
        <v>104</v>
      </c>
      <c r="B40" s="30">
        <v>14</v>
      </c>
      <c r="C40" s="6" t="s">
        <v>2575</v>
      </c>
      <c r="D40" s="6" t="s">
        <v>14</v>
      </c>
      <c r="E40" s="6" t="s">
        <v>647</v>
      </c>
      <c r="F40" s="6">
        <v>0</v>
      </c>
      <c r="G40" s="56"/>
    </row>
    <row r="41" spans="1:8" s="6" customFormat="1" x14ac:dyDescent="0.3">
      <c r="A41" s="6" t="s">
        <v>104</v>
      </c>
      <c r="B41" s="30">
        <v>14</v>
      </c>
      <c r="C41" s="6" t="s">
        <v>2617</v>
      </c>
      <c r="D41" s="6" t="s">
        <v>78</v>
      </c>
      <c r="E41" s="6" t="s">
        <v>647</v>
      </c>
      <c r="F41" s="6">
        <v>0</v>
      </c>
      <c r="G41" s="56"/>
    </row>
    <row r="42" spans="1:8" s="6" customFormat="1" x14ac:dyDescent="0.3">
      <c r="A42" s="6" t="s">
        <v>104</v>
      </c>
      <c r="B42" s="30">
        <v>14</v>
      </c>
      <c r="C42" s="6" t="s">
        <v>2618</v>
      </c>
      <c r="D42" s="6" t="s">
        <v>83</v>
      </c>
      <c r="E42" s="6" t="s">
        <v>647</v>
      </c>
      <c r="F42" s="6">
        <v>0</v>
      </c>
      <c r="G42" s="56"/>
    </row>
    <row r="43" spans="1:8" s="6" customFormat="1" x14ac:dyDescent="0.3">
      <c r="A43" s="6" t="s">
        <v>104</v>
      </c>
      <c r="B43" s="30">
        <v>14</v>
      </c>
      <c r="D43" s="6" t="s">
        <v>2694</v>
      </c>
      <c r="E43" s="6" t="s">
        <v>647</v>
      </c>
      <c r="F43" s="6">
        <v>0</v>
      </c>
      <c r="G43" s="56"/>
    </row>
    <row r="44" spans="1:8" s="6" customFormat="1" x14ac:dyDescent="0.3">
      <c r="A44" s="3" t="s">
        <v>2542</v>
      </c>
      <c r="B44" s="27"/>
      <c r="C44" s="3"/>
      <c r="D44" s="3"/>
      <c r="E44" s="3" t="s">
        <v>81</v>
      </c>
      <c r="F44" s="3">
        <f>SUM(F38:F43)</f>
        <v>0</v>
      </c>
      <c r="G44" s="114">
        <f>(F44/6)</f>
        <v>0</v>
      </c>
      <c r="H44" s="1"/>
    </row>
    <row r="45" spans="1:8" s="6" customFormat="1" x14ac:dyDescent="0.3">
      <c r="B45" s="30"/>
      <c r="G45" s="56"/>
    </row>
    <row r="46" spans="1:8" s="6" customFormat="1" x14ac:dyDescent="0.3">
      <c r="A46" s="6" t="s">
        <v>104</v>
      </c>
      <c r="B46" s="30">
        <v>18</v>
      </c>
      <c r="C46" s="6" t="s">
        <v>2603</v>
      </c>
      <c r="D46" s="6" t="s">
        <v>15</v>
      </c>
      <c r="E46" s="6" t="s">
        <v>647</v>
      </c>
      <c r="F46" s="6">
        <v>0</v>
      </c>
      <c r="G46" s="56"/>
    </row>
    <row r="47" spans="1:8" s="6" customFormat="1" x14ac:dyDescent="0.3">
      <c r="A47" s="6" t="s">
        <v>104</v>
      </c>
      <c r="B47" s="30">
        <v>18</v>
      </c>
      <c r="C47" s="6" t="s">
        <v>2607</v>
      </c>
      <c r="D47" s="6" t="s">
        <v>16</v>
      </c>
      <c r="E47" s="6" t="s">
        <v>3764</v>
      </c>
      <c r="F47" s="6">
        <v>1</v>
      </c>
      <c r="G47" s="56"/>
    </row>
    <row r="48" spans="1:8" s="6" customFormat="1" x14ac:dyDescent="0.3">
      <c r="A48" s="6" t="s">
        <v>104</v>
      </c>
      <c r="B48" s="30">
        <v>18</v>
      </c>
      <c r="C48" s="6" t="s">
        <v>2610</v>
      </c>
      <c r="D48" s="6" t="s">
        <v>17</v>
      </c>
      <c r="E48" s="6" t="s">
        <v>3764</v>
      </c>
      <c r="F48" s="6">
        <v>1</v>
      </c>
      <c r="G48" s="56"/>
    </row>
    <row r="49" spans="1:8" s="6" customFormat="1" x14ac:dyDescent="0.3">
      <c r="A49" s="6" t="s">
        <v>104</v>
      </c>
      <c r="B49" s="30">
        <v>18</v>
      </c>
      <c r="C49" s="6" t="s">
        <v>2612</v>
      </c>
      <c r="D49" s="6" t="s">
        <v>18</v>
      </c>
      <c r="E49" s="6" t="s">
        <v>647</v>
      </c>
      <c r="F49" s="6">
        <v>0</v>
      </c>
      <c r="G49" s="56"/>
    </row>
    <row r="50" spans="1:8" s="6" customFormat="1" x14ac:dyDescent="0.3">
      <c r="A50" s="6" t="s">
        <v>104</v>
      </c>
      <c r="B50" s="30">
        <v>18</v>
      </c>
      <c r="C50" s="6" t="s">
        <v>2616</v>
      </c>
      <c r="D50" s="6" t="s">
        <v>19</v>
      </c>
      <c r="E50" s="6" t="s">
        <v>647</v>
      </c>
      <c r="F50" s="6">
        <v>0</v>
      </c>
      <c r="G50" s="56"/>
    </row>
    <row r="51" spans="1:8" s="6" customFormat="1" x14ac:dyDescent="0.3">
      <c r="A51" s="6" t="s">
        <v>104</v>
      </c>
      <c r="B51" s="30">
        <v>18</v>
      </c>
      <c r="C51" s="6" t="s">
        <v>2620</v>
      </c>
      <c r="D51" s="6" t="s">
        <v>20</v>
      </c>
      <c r="E51" s="6" t="s">
        <v>647</v>
      </c>
      <c r="F51" s="6">
        <v>0</v>
      </c>
      <c r="G51" s="56"/>
    </row>
    <row r="52" spans="1:8" s="6" customFormat="1" x14ac:dyDescent="0.3">
      <c r="A52" s="6" t="s">
        <v>104</v>
      </c>
      <c r="B52" s="30">
        <v>18</v>
      </c>
      <c r="D52" s="6" t="s">
        <v>2694</v>
      </c>
      <c r="E52" s="6" t="s">
        <v>647</v>
      </c>
      <c r="F52" s="6">
        <v>0</v>
      </c>
      <c r="G52" s="56"/>
    </row>
    <row r="53" spans="1:8" s="6" customFormat="1" x14ac:dyDescent="0.3">
      <c r="A53" s="3" t="s">
        <v>2543</v>
      </c>
      <c r="B53" s="27"/>
      <c r="C53" s="3"/>
      <c r="D53" s="3"/>
      <c r="E53" s="3" t="s">
        <v>81</v>
      </c>
      <c r="F53" s="1">
        <f>SUM(F46:F52)</f>
        <v>2</v>
      </c>
      <c r="G53" s="114">
        <f>(F53/7)</f>
        <v>0.2857142857142857</v>
      </c>
      <c r="H53" s="1"/>
    </row>
    <row r="54" spans="1:8" s="6" customFormat="1" x14ac:dyDescent="0.3">
      <c r="B54" s="30"/>
      <c r="G54" s="56"/>
    </row>
    <row r="55" spans="1:8" s="6" customFormat="1" x14ac:dyDescent="0.3">
      <c r="A55" s="6" t="s">
        <v>104</v>
      </c>
      <c r="B55" s="30" t="s">
        <v>81</v>
      </c>
      <c r="D55" s="6" t="s">
        <v>2695</v>
      </c>
      <c r="E55" s="6" t="s">
        <v>647</v>
      </c>
      <c r="F55" s="6">
        <v>0</v>
      </c>
      <c r="G55" s="56"/>
    </row>
    <row r="56" spans="1:8" x14ac:dyDescent="0.3">
      <c r="A56" s="31" t="s">
        <v>2544</v>
      </c>
      <c r="B56" s="32"/>
      <c r="C56" s="31"/>
      <c r="D56" s="31"/>
      <c r="E56" s="31" t="s">
        <v>81</v>
      </c>
      <c r="F56" s="31">
        <f>SUM(F28+F36+F44+F53+F55)</f>
        <v>13</v>
      </c>
      <c r="G56" s="114">
        <f>(F56/25)</f>
        <v>0.52</v>
      </c>
    </row>
    <row r="57" spans="1:8" s="6" customFormat="1" x14ac:dyDescent="0.3">
      <c r="B57" s="30"/>
      <c r="G57" s="56"/>
    </row>
    <row r="58" spans="1:8" s="6" customFormat="1" x14ac:dyDescent="0.3">
      <c r="A58" s="6" t="s">
        <v>792</v>
      </c>
      <c r="B58" s="30">
        <v>21</v>
      </c>
      <c r="C58" s="6" t="s">
        <v>2637</v>
      </c>
      <c r="D58" s="6" t="s">
        <v>21</v>
      </c>
      <c r="E58" s="6" t="s">
        <v>3941</v>
      </c>
      <c r="F58" s="6">
        <v>1</v>
      </c>
      <c r="G58" s="56"/>
    </row>
    <row r="59" spans="1:8" s="6" customFormat="1" x14ac:dyDescent="0.3">
      <c r="A59" s="6" t="s">
        <v>792</v>
      </c>
      <c r="B59" s="30">
        <v>21</v>
      </c>
      <c r="C59" s="6" t="s">
        <v>2644</v>
      </c>
      <c r="D59" s="6" t="s">
        <v>22</v>
      </c>
      <c r="E59" s="6" t="s">
        <v>647</v>
      </c>
      <c r="F59" s="6">
        <v>0</v>
      </c>
      <c r="G59" s="56"/>
    </row>
    <row r="60" spans="1:8" s="6" customFormat="1" x14ac:dyDescent="0.3">
      <c r="A60" s="6" t="s">
        <v>792</v>
      </c>
      <c r="B60" s="30">
        <v>21</v>
      </c>
      <c r="C60" s="6" t="s">
        <v>2649</v>
      </c>
      <c r="D60" s="6" t="s">
        <v>23</v>
      </c>
      <c r="E60" s="6" t="s">
        <v>647</v>
      </c>
      <c r="F60" s="6">
        <v>0</v>
      </c>
      <c r="G60" s="56"/>
    </row>
    <row r="61" spans="1:8" s="6" customFormat="1" x14ac:dyDescent="0.3">
      <c r="A61" s="6" t="s">
        <v>792</v>
      </c>
      <c r="B61" s="30">
        <v>21</v>
      </c>
      <c r="C61" s="6" t="s">
        <v>2652</v>
      </c>
      <c r="D61" s="6" t="s">
        <v>24</v>
      </c>
      <c r="E61" s="6" t="s">
        <v>647</v>
      </c>
      <c r="F61" s="6">
        <v>0</v>
      </c>
      <c r="G61" s="56"/>
    </row>
    <row r="62" spans="1:8" s="6" customFormat="1" x14ac:dyDescent="0.3">
      <c r="A62" s="6" t="s">
        <v>792</v>
      </c>
      <c r="B62" s="30">
        <v>21</v>
      </c>
      <c r="D62" s="6" t="s">
        <v>2694</v>
      </c>
      <c r="E62" s="6" t="s">
        <v>647</v>
      </c>
      <c r="F62" s="6">
        <v>0</v>
      </c>
      <c r="G62" s="56"/>
    </row>
    <row r="63" spans="1:8" s="6" customFormat="1" x14ac:dyDescent="0.3">
      <c r="A63" s="3" t="s">
        <v>2552</v>
      </c>
      <c r="B63" s="27"/>
      <c r="C63" s="3"/>
      <c r="D63" s="3"/>
      <c r="E63" s="3" t="s">
        <v>81</v>
      </c>
      <c r="F63" s="3">
        <f>SUM(F58:F62)</f>
        <v>1</v>
      </c>
      <c r="G63" s="114">
        <f>(F63/5)</f>
        <v>0.2</v>
      </c>
      <c r="H63" s="1"/>
    </row>
    <row r="64" spans="1:8" s="6" customFormat="1" x14ac:dyDescent="0.3">
      <c r="B64" s="30"/>
      <c r="G64" s="56"/>
    </row>
    <row r="65" spans="1:8" s="6" customFormat="1" x14ac:dyDescent="0.3">
      <c r="A65" s="6" t="s">
        <v>792</v>
      </c>
      <c r="B65" s="30">
        <v>22</v>
      </c>
      <c r="C65" s="6" t="s">
        <v>2624</v>
      </c>
      <c r="D65" s="6" t="s">
        <v>25</v>
      </c>
      <c r="E65" s="6" t="s">
        <v>647</v>
      </c>
      <c r="F65" s="6">
        <v>0</v>
      </c>
      <c r="G65" s="56"/>
    </row>
    <row r="66" spans="1:8" s="6" customFormat="1" x14ac:dyDescent="0.3">
      <c r="A66" s="6" t="s">
        <v>792</v>
      </c>
      <c r="B66" s="30">
        <v>22</v>
      </c>
      <c r="C66" s="6" t="s">
        <v>2625</v>
      </c>
      <c r="D66" s="6" t="s">
        <v>26</v>
      </c>
      <c r="E66" s="6" t="s">
        <v>647</v>
      </c>
      <c r="F66" s="6">
        <v>0</v>
      </c>
      <c r="G66" s="56"/>
    </row>
    <row r="67" spans="1:8" s="6" customFormat="1" x14ac:dyDescent="0.3">
      <c r="A67" s="6" t="s">
        <v>792</v>
      </c>
      <c r="B67" s="30">
        <v>22</v>
      </c>
      <c r="C67" s="6" t="s">
        <v>2626</v>
      </c>
      <c r="D67" s="6" t="s">
        <v>27</v>
      </c>
      <c r="E67" s="6" t="s">
        <v>3764</v>
      </c>
      <c r="F67" s="6">
        <v>1</v>
      </c>
      <c r="G67" s="56"/>
    </row>
    <row r="68" spans="1:8" s="6" customFormat="1" x14ac:dyDescent="0.3">
      <c r="A68" s="6" t="s">
        <v>792</v>
      </c>
      <c r="B68" s="30">
        <v>22</v>
      </c>
      <c r="C68" s="6" t="s">
        <v>2627</v>
      </c>
      <c r="D68" s="6" t="s">
        <v>28</v>
      </c>
      <c r="E68" s="6" t="s">
        <v>647</v>
      </c>
      <c r="F68" s="6">
        <v>0</v>
      </c>
      <c r="G68" s="56"/>
    </row>
    <row r="69" spans="1:8" s="6" customFormat="1" x14ac:dyDescent="0.3">
      <c r="A69" s="6" t="s">
        <v>792</v>
      </c>
      <c r="B69" s="30">
        <v>22</v>
      </c>
      <c r="C69" s="6" t="s">
        <v>2646</v>
      </c>
      <c r="D69" s="6" t="s">
        <v>2647</v>
      </c>
      <c r="E69" s="6" t="s">
        <v>647</v>
      </c>
      <c r="F69" s="6">
        <v>0</v>
      </c>
      <c r="G69" s="56"/>
    </row>
    <row r="70" spans="1:8" s="6" customFormat="1" x14ac:dyDescent="0.3">
      <c r="A70" s="6" t="s">
        <v>792</v>
      </c>
      <c r="B70" s="30">
        <v>22</v>
      </c>
      <c r="D70" s="6" t="s">
        <v>2694</v>
      </c>
      <c r="E70" s="6" t="s">
        <v>647</v>
      </c>
      <c r="F70" s="6">
        <v>0</v>
      </c>
      <c r="G70" s="56"/>
    </row>
    <row r="71" spans="1:8" s="6" customFormat="1" x14ac:dyDescent="0.3">
      <c r="A71" s="3" t="s">
        <v>2551</v>
      </c>
      <c r="B71" s="27"/>
      <c r="C71" s="3"/>
      <c r="D71" s="3"/>
      <c r="E71" s="3" t="s">
        <v>81</v>
      </c>
      <c r="F71" s="3">
        <f>SUM(F65:F70)</f>
        <v>1</v>
      </c>
      <c r="G71" s="114">
        <f>(F71/6)</f>
        <v>0.16666666666666666</v>
      </c>
      <c r="H71" s="1"/>
    </row>
    <row r="72" spans="1:8" s="6" customFormat="1" x14ac:dyDescent="0.3">
      <c r="B72" s="30"/>
      <c r="G72" s="56"/>
    </row>
    <row r="73" spans="1:8" s="6" customFormat="1" x14ac:dyDescent="0.3">
      <c r="A73" s="6" t="s">
        <v>792</v>
      </c>
      <c r="B73" s="30">
        <v>23</v>
      </c>
      <c r="C73" s="6" t="s">
        <v>2622</v>
      </c>
      <c r="D73" s="6" t="s">
        <v>29</v>
      </c>
      <c r="E73" s="6" t="s">
        <v>647</v>
      </c>
      <c r="F73" s="6">
        <v>0</v>
      </c>
      <c r="G73" s="56"/>
    </row>
    <row r="74" spans="1:8" s="6" customFormat="1" x14ac:dyDescent="0.3">
      <c r="A74" s="6" t="s">
        <v>792</v>
      </c>
      <c r="B74" s="30">
        <v>23</v>
      </c>
      <c r="C74" s="6" t="s">
        <v>2623</v>
      </c>
      <c r="D74" s="6" t="s">
        <v>30</v>
      </c>
      <c r="E74" s="6" t="s">
        <v>647</v>
      </c>
      <c r="F74" s="6">
        <v>0</v>
      </c>
      <c r="G74" s="56"/>
    </row>
    <row r="75" spans="1:8" s="6" customFormat="1" x14ac:dyDescent="0.3">
      <c r="A75" s="6" t="s">
        <v>792</v>
      </c>
      <c r="B75" s="30">
        <v>23</v>
      </c>
      <c r="C75" s="6" t="s">
        <v>2628</v>
      </c>
      <c r="D75" s="6" t="s">
        <v>31</v>
      </c>
      <c r="E75" s="6" t="s">
        <v>647</v>
      </c>
      <c r="F75" s="6">
        <v>0</v>
      </c>
      <c r="G75" s="56"/>
    </row>
    <row r="76" spans="1:8" s="6" customFormat="1" x14ac:dyDescent="0.3">
      <c r="A76" s="6" t="s">
        <v>792</v>
      </c>
      <c r="B76" s="30">
        <v>23</v>
      </c>
      <c r="C76" s="6" t="s">
        <v>2629</v>
      </c>
      <c r="D76" s="6" t="s">
        <v>32</v>
      </c>
      <c r="E76" s="6" t="s">
        <v>647</v>
      </c>
      <c r="F76" s="6">
        <v>0</v>
      </c>
      <c r="G76" s="56"/>
    </row>
    <row r="77" spans="1:8" s="6" customFormat="1" x14ac:dyDescent="0.3">
      <c r="A77" s="6" t="s">
        <v>792</v>
      </c>
      <c r="B77" s="30">
        <v>23</v>
      </c>
      <c r="D77" s="6" t="s">
        <v>2694</v>
      </c>
      <c r="E77" s="6" t="s">
        <v>647</v>
      </c>
      <c r="F77" s="6">
        <v>0</v>
      </c>
      <c r="G77" s="56"/>
    </row>
    <row r="78" spans="1:8" s="6" customFormat="1" x14ac:dyDescent="0.3">
      <c r="A78" s="3" t="s">
        <v>2550</v>
      </c>
      <c r="B78" s="27"/>
      <c r="C78" s="3"/>
      <c r="D78" s="3"/>
      <c r="E78" s="3" t="s">
        <v>81</v>
      </c>
      <c r="F78" s="3">
        <f>SUM(F73:F77)</f>
        <v>0</v>
      </c>
      <c r="G78" s="114">
        <f>(F78/5)</f>
        <v>0</v>
      </c>
      <c r="H78" s="1"/>
    </row>
    <row r="79" spans="1:8" s="6" customFormat="1" x14ac:dyDescent="0.3">
      <c r="B79" s="30"/>
      <c r="G79" s="56"/>
    </row>
    <row r="80" spans="1:8" s="6" customFormat="1" x14ac:dyDescent="0.3">
      <c r="A80" s="6" t="s">
        <v>792</v>
      </c>
      <c r="B80" s="30">
        <v>24</v>
      </c>
      <c r="C80" s="6" t="s">
        <v>2621</v>
      </c>
      <c r="D80" s="6" t="s">
        <v>33</v>
      </c>
      <c r="E80" s="6" t="s">
        <v>3764</v>
      </c>
      <c r="F80" s="6">
        <v>1</v>
      </c>
      <c r="G80" s="56"/>
    </row>
    <row r="81" spans="1:8" s="6" customFormat="1" x14ac:dyDescent="0.3">
      <c r="A81" s="6" t="s">
        <v>792</v>
      </c>
      <c r="B81" s="30">
        <v>24</v>
      </c>
      <c r="C81" s="6" t="s">
        <v>2630</v>
      </c>
      <c r="D81" s="6" t="s">
        <v>34</v>
      </c>
      <c r="E81" s="6" t="s">
        <v>647</v>
      </c>
      <c r="F81" s="6">
        <v>0</v>
      </c>
      <c r="G81" s="56"/>
    </row>
    <row r="82" spans="1:8" s="6" customFormat="1" x14ac:dyDescent="0.3">
      <c r="A82" s="6" t="s">
        <v>792</v>
      </c>
      <c r="B82" s="30">
        <v>24</v>
      </c>
      <c r="C82" s="6" t="s">
        <v>2632</v>
      </c>
      <c r="D82" s="6" t="s">
        <v>1284</v>
      </c>
      <c r="E82" s="6" t="s">
        <v>3764</v>
      </c>
      <c r="F82" s="6">
        <v>1</v>
      </c>
      <c r="G82" s="56"/>
    </row>
    <row r="83" spans="1:8" s="6" customFormat="1" x14ac:dyDescent="0.3">
      <c r="A83" s="6" t="s">
        <v>792</v>
      </c>
      <c r="B83" s="30">
        <v>24</v>
      </c>
      <c r="C83" s="6" t="s">
        <v>2633</v>
      </c>
      <c r="D83" s="6" t="s">
        <v>79</v>
      </c>
      <c r="E83" s="6" t="s">
        <v>3764</v>
      </c>
      <c r="F83" s="6">
        <v>1</v>
      </c>
      <c r="G83" s="56"/>
    </row>
    <row r="84" spans="1:8" s="6" customFormat="1" x14ac:dyDescent="0.3">
      <c r="A84" s="6" t="s">
        <v>792</v>
      </c>
      <c r="B84" s="30">
        <v>24</v>
      </c>
      <c r="C84" s="6" t="s">
        <v>2636</v>
      </c>
      <c r="D84" s="6" t="s">
        <v>35</v>
      </c>
      <c r="E84" s="6" t="s">
        <v>3764</v>
      </c>
      <c r="F84" s="6">
        <v>1</v>
      </c>
      <c r="G84" s="56"/>
    </row>
    <row r="85" spans="1:8" s="6" customFormat="1" x14ac:dyDescent="0.3">
      <c r="A85" s="6" t="s">
        <v>792</v>
      </c>
      <c r="B85" s="30">
        <v>24</v>
      </c>
      <c r="D85" s="6" t="s">
        <v>2694</v>
      </c>
      <c r="E85" s="6" t="s">
        <v>647</v>
      </c>
      <c r="F85" s="6">
        <v>0</v>
      </c>
      <c r="G85" s="56"/>
    </row>
    <row r="86" spans="1:8" s="6" customFormat="1" x14ac:dyDescent="0.3">
      <c r="A86" s="3" t="s">
        <v>2549</v>
      </c>
      <c r="B86" s="27"/>
      <c r="C86" s="3"/>
      <c r="D86" s="3"/>
      <c r="E86" s="3" t="s">
        <v>81</v>
      </c>
      <c r="F86" s="3">
        <f>SUM(F80:F85)</f>
        <v>4</v>
      </c>
      <c r="G86" s="114">
        <f>(F86/6)</f>
        <v>0.66666666666666663</v>
      </c>
      <c r="H86" s="1"/>
    </row>
    <row r="87" spans="1:8" s="6" customFormat="1" x14ac:dyDescent="0.3">
      <c r="B87" s="30"/>
      <c r="G87" s="56"/>
    </row>
    <row r="88" spans="1:8" s="6" customFormat="1" x14ac:dyDescent="0.3">
      <c r="A88" s="6" t="s">
        <v>792</v>
      </c>
      <c r="B88" s="30">
        <v>25</v>
      </c>
      <c r="C88" s="6" t="s">
        <v>2639</v>
      </c>
      <c r="D88" s="6" t="s">
        <v>36</v>
      </c>
      <c r="E88" s="6" t="s">
        <v>647</v>
      </c>
      <c r="F88" s="6">
        <v>0</v>
      </c>
      <c r="G88" s="56"/>
    </row>
    <row r="89" spans="1:8" s="6" customFormat="1" x14ac:dyDescent="0.3">
      <c r="A89" s="6" t="s">
        <v>792</v>
      </c>
      <c r="B89" s="30">
        <v>25</v>
      </c>
      <c r="C89" s="6" t="s">
        <v>2642</v>
      </c>
      <c r="D89" s="6" t="s">
        <v>37</v>
      </c>
      <c r="E89" s="6" t="s">
        <v>647</v>
      </c>
      <c r="F89" s="6">
        <v>0</v>
      </c>
      <c r="G89" s="56"/>
    </row>
    <row r="90" spans="1:8" s="6" customFormat="1" x14ac:dyDescent="0.3">
      <c r="A90" s="6" t="s">
        <v>792</v>
      </c>
      <c r="B90" s="30">
        <v>25</v>
      </c>
      <c r="C90" s="6" t="s">
        <v>2643</v>
      </c>
      <c r="D90" s="6" t="s">
        <v>80</v>
      </c>
      <c r="E90" s="6" t="s">
        <v>3941</v>
      </c>
      <c r="F90" s="6">
        <v>1</v>
      </c>
      <c r="G90" s="56"/>
    </row>
    <row r="91" spans="1:8" s="6" customFormat="1" x14ac:dyDescent="0.3">
      <c r="A91" s="6" t="s">
        <v>792</v>
      </c>
      <c r="B91" s="30">
        <v>25</v>
      </c>
      <c r="C91" s="6" t="s">
        <v>2651</v>
      </c>
      <c r="D91" s="6" t="s">
        <v>38</v>
      </c>
      <c r="E91" s="6" t="s">
        <v>647</v>
      </c>
      <c r="F91" s="6">
        <v>0</v>
      </c>
      <c r="G91" s="56"/>
    </row>
    <row r="92" spans="1:8" s="6" customFormat="1" x14ac:dyDescent="0.3">
      <c r="A92" s="6" t="s">
        <v>792</v>
      </c>
      <c r="B92" s="30">
        <v>25</v>
      </c>
      <c r="C92" s="6" t="s">
        <v>2653</v>
      </c>
      <c r="D92" s="6" t="s">
        <v>39</v>
      </c>
      <c r="E92" s="6" t="s">
        <v>647</v>
      </c>
      <c r="F92" s="6">
        <v>0</v>
      </c>
      <c r="G92" s="56"/>
    </row>
    <row r="93" spans="1:8" s="6" customFormat="1" x14ac:dyDescent="0.3">
      <c r="A93" s="6" t="s">
        <v>792</v>
      </c>
      <c r="B93" s="30">
        <v>25</v>
      </c>
      <c r="D93" s="6" t="s">
        <v>2694</v>
      </c>
      <c r="E93" s="6" t="s">
        <v>647</v>
      </c>
      <c r="F93" s="6">
        <v>0</v>
      </c>
      <c r="G93" s="56"/>
    </row>
    <row r="94" spans="1:8" s="6" customFormat="1" x14ac:dyDescent="0.3">
      <c r="A94" s="3" t="s">
        <v>2548</v>
      </c>
      <c r="B94" s="27"/>
      <c r="C94" s="3"/>
      <c r="D94" s="3"/>
      <c r="E94" s="3" t="s">
        <v>81</v>
      </c>
      <c r="F94" s="1">
        <f>SUM(F88:F93)</f>
        <v>1</v>
      </c>
      <c r="G94" s="114">
        <f>(F94/6)</f>
        <v>0.16666666666666666</v>
      </c>
      <c r="H94" s="1"/>
    </row>
    <row r="95" spans="1:8" s="6" customFormat="1" x14ac:dyDescent="0.3">
      <c r="B95" s="30"/>
      <c r="G95" s="56"/>
    </row>
    <row r="96" spans="1:8" s="6" customFormat="1" x14ac:dyDescent="0.3">
      <c r="A96" s="6" t="s">
        <v>792</v>
      </c>
      <c r="B96" s="30">
        <v>26</v>
      </c>
      <c r="C96" s="6" t="s">
        <v>2631</v>
      </c>
      <c r="D96" s="6" t="s">
        <v>40</v>
      </c>
      <c r="E96" s="6" t="s">
        <v>647</v>
      </c>
      <c r="F96" s="6">
        <v>0</v>
      </c>
      <c r="G96" s="56"/>
    </row>
    <row r="97" spans="1:8" s="6" customFormat="1" x14ac:dyDescent="0.3">
      <c r="A97" s="6" t="s">
        <v>792</v>
      </c>
      <c r="B97" s="30">
        <v>26</v>
      </c>
      <c r="C97" s="6" t="s">
        <v>2634</v>
      </c>
      <c r="D97" s="6" t="s">
        <v>41</v>
      </c>
      <c r="E97" s="6" t="s">
        <v>3764</v>
      </c>
      <c r="F97" s="6">
        <v>1</v>
      </c>
      <c r="G97" s="56"/>
    </row>
    <row r="98" spans="1:8" s="6" customFormat="1" x14ac:dyDescent="0.3">
      <c r="A98" s="6" t="s">
        <v>792</v>
      </c>
      <c r="B98" s="30">
        <v>26</v>
      </c>
      <c r="C98" s="6" t="s">
        <v>2635</v>
      </c>
      <c r="D98" s="6" t="s">
        <v>42</v>
      </c>
      <c r="E98" s="6" t="s">
        <v>647</v>
      </c>
      <c r="F98" s="6">
        <v>0</v>
      </c>
      <c r="G98" s="56"/>
    </row>
    <row r="99" spans="1:8" s="6" customFormat="1" x14ac:dyDescent="0.3">
      <c r="A99" s="6" t="s">
        <v>792</v>
      </c>
      <c r="B99" s="30">
        <v>26</v>
      </c>
      <c r="C99" s="6" t="s">
        <v>2645</v>
      </c>
      <c r="D99" s="6" t="s">
        <v>43</v>
      </c>
      <c r="E99" s="6" t="s">
        <v>647</v>
      </c>
      <c r="F99" s="6">
        <v>0</v>
      </c>
      <c r="G99" s="56"/>
    </row>
    <row r="100" spans="1:8" s="6" customFormat="1" x14ac:dyDescent="0.3">
      <c r="A100" s="6" t="s">
        <v>792</v>
      </c>
      <c r="B100" s="30">
        <v>26</v>
      </c>
      <c r="D100" s="6" t="s">
        <v>2694</v>
      </c>
      <c r="E100" s="6" t="s">
        <v>647</v>
      </c>
      <c r="F100" s="6">
        <v>0</v>
      </c>
      <c r="G100" s="56"/>
    </row>
    <row r="101" spans="1:8" s="6" customFormat="1" x14ac:dyDescent="0.3">
      <c r="A101" s="3" t="s">
        <v>2547</v>
      </c>
      <c r="B101" s="27"/>
      <c r="C101" s="3"/>
      <c r="D101" s="3"/>
      <c r="E101" s="3" t="s">
        <v>81</v>
      </c>
      <c r="F101" s="1">
        <f>SUM(F96:F100)</f>
        <v>1</v>
      </c>
      <c r="G101" s="114">
        <f>(F101/6)</f>
        <v>0.16666666666666666</v>
      </c>
      <c r="H101" s="1"/>
    </row>
    <row r="102" spans="1:8" s="6" customFormat="1" x14ac:dyDescent="0.3">
      <c r="B102" s="30"/>
      <c r="G102" s="56"/>
    </row>
    <row r="103" spans="1:8" s="6" customFormat="1" x14ac:dyDescent="0.3">
      <c r="A103" s="6" t="s">
        <v>792</v>
      </c>
      <c r="B103" s="30">
        <v>27</v>
      </c>
      <c r="C103" s="6" t="s">
        <v>2638</v>
      </c>
      <c r="D103" s="6" t="s">
        <v>44</v>
      </c>
      <c r="E103" s="6" t="s">
        <v>647</v>
      </c>
      <c r="F103" s="6">
        <v>0</v>
      </c>
      <c r="G103" s="56"/>
    </row>
    <row r="104" spans="1:8" s="6" customFormat="1" x14ac:dyDescent="0.3">
      <c r="A104" s="6" t="s">
        <v>792</v>
      </c>
      <c r="B104" s="30">
        <v>27</v>
      </c>
      <c r="C104" s="6" t="s">
        <v>2640</v>
      </c>
      <c r="D104" s="6" t="s">
        <v>45</v>
      </c>
      <c r="E104" s="6" t="s">
        <v>647</v>
      </c>
      <c r="F104" s="6">
        <v>0</v>
      </c>
      <c r="G104" s="56"/>
    </row>
    <row r="105" spans="1:8" s="6" customFormat="1" x14ac:dyDescent="0.3">
      <c r="A105" s="6" t="s">
        <v>792</v>
      </c>
      <c r="B105" s="30">
        <v>27</v>
      </c>
      <c r="C105" s="6" t="s">
        <v>2641</v>
      </c>
      <c r="D105" s="6" t="s">
        <v>46</v>
      </c>
      <c r="E105" s="6" t="s">
        <v>647</v>
      </c>
      <c r="F105" s="6">
        <v>0</v>
      </c>
      <c r="G105" s="56"/>
    </row>
    <row r="106" spans="1:8" s="6" customFormat="1" x14ac:dyDescent="0.3">
      <c r="A106" s="6" t="s">
        <v>792</v>
      </c>
      <c r="B106" s="30">
        <v>27</v>
      </c>
      <c r="C106" s="6" t="s">
        <v>2648</v>
      </c>
      <c r="D106" s="6" t="s">
        <v>47</v>
      </c>
      <c r="E106" s="6" t="s">
        <v>647</v>
      </c>
      <c r="F106" s="6">
        <v>0</v>
      </c>
      <c r="G106" s="56"/>
    </row>
    <row r="107" spans="1:8" s="6" customFormat="1" x14ac:dyDescent="0.3">
      <c r="A107" s="6" t="s">
        <v>792</v>
      </c>
      <c r="B107" s="30">
        <v>27</v>
      </c>
      <c r="C107" s="6" t="s">
        <v>2650</v>
      </c>
      <c r="D107" s="6" t="s">
        <v>48</v>
      </c>
      <c r="E107" s="6" t="s">
        <v>647</v>
      </c>
      <c r="F107" s="6">
        <v>0</v>
      </c>
      <c r="G107" s="56"/>
    </row>
    <row r="108" spans="1:8" s="6" customFormat="1" x14ac:dyDescent="0.3">
      <c r="A108" s="6" t="s">
        <v>792</v>
      </c>
      <c r="B108" s="30">
        <v>27</v>
      </c>
      <c r="D108" s="6" t="s">
        <v>2694</v>
      </c>
      <c r="E108" s="6" t="s">
        <v>647</v>
      </c>
      <c r="F108" s="6">
        <v>0</v>
      </c>
      <c r="G108" s="56"/>
    </row>
    <row r="109" spans="1:8" s="6" customFormat="1" x14ac:dyDescent="0.3">
      <c r="A109" s="3" t="s">
        <v>2545</v>
      </c>
      <c r="B109" s="27"/>
      <c r="C109" s="3"/>
      <c r="D109" s="3"/>
      <c r="E109" s="3" t="s">
        <v>81</v>
      </c>
      <c r="F109" s="1">
        <f>SUM(F103:F108)</f>
        <v>0</v>
      </c>
      <c r="G109" s="114">
        <f>(F109/6)</f>
        <v>0</v>
      </c>
      <c r="H109" s="1"/>
    </row>
    <row r="110" spans="1:8" s="6" customFormat="1" x14ac:dyDescent="0.3">
      <c r="A110" s="3"/>
      <c r="B110" s="27"/>
      <c r="C110" s="3"/>
      <c r="D110" s="3"/>
      <c r="E110" s="3"/>
      <c r="F110" s="1"/>
      <c r="G110" s="114"/>
      <c r="H110" s="1"/>
    </row>
    <row r="111" spans="1:8" s="6" customFormat="1" x14ac:dyDescent="0.3">
      <c r="A111" s="6" t="s">
        <v>792</v>
      </c>
      <c r="B111" s="30" t="s">
        <v>81</v>
      </c>
      <c r="D111" s="6" t="s">
        <v>2695</v>
      </c>
      <c r="E111" s="6" t="s">
        <v>647</v>
      </c>
      <c r="F111" s="6">
        <v>0</v>
      </c>
      <c r="G111" s="56"/>
    </row>
    <row r="112" spans="1:8" x14ac:dyDescent="0.3">
      <c r="A112" s="31" t="s">
        <v>2546</v>
      </c>
      <c r="B112" s="32"/>
      <c r="C112" s="31"/>
      <c r="D112" s="31"/>
      <c r="E112" s="31" t="s">
        <v>81</v>
      </c>
      <c r="F112" s="31">
        <f>SUM(F63+F71+F78+F86+F94+F101+F109+F111)</f>
        <v>8</v>
      </c>
      <c r="G112" s="114">
        <f>(F112/40)</f>
        <v>0.2</v>
      </c>
    </row>
    <row r="113" spans="1:8" s="6" customFormat="1" x14ac:dyDescent="0.3">
      <c r="B113" s="30"/>
      <c r="G113" s="56"/>
    </row>
    <row r="114" spans="1:8" s="6" customFormat="1" x14ac:dyDescent="0.3">
      <c r="A114" s="6" t="s">
        <v>132</v>
      </c>
      <c r="B114" s="30">
        <v>41</v>
      </c>
      <c r="C114" s="6" t="s">
        <v>2658</v>
      </c>
      <c r="D114" s="6" t="s">
        <v>49</v>
      </c>
      <c r="E114" s="6" t="s">
        <v>647</v>
      </c>
      <c r="F114" s="6">
        <v>0</v>
      </c>
      <c r="G114" s="56"/>
    </row>
    <row r="115" spans="1:8" s="6" customFormat="1" x14ac:dyDescent="0.3">
      <c r="A115" s="6" t="s">
        <v>132</v>
      </c>
      <c r="B115" s="30">
        <v>41</v>
      </c>
      <c r="C115" s="6" t="s">
        <v>2673</v>
      </c>
      <c r="D115" s="6" t="s">
        <v>50</v>
      </c>
      <c r="E115" s="6" t="s">
        <v>647</v>
      </c>
      <c r="F115" s="6">
        <v>0</v>
      </c>
      <c r="G115" s="56"/>
    </row>
    <row r="116" spans="1:8" s="6" customFormat="1" x14ac:dyDescent="0.3">
      <c r="A116" s="6" t="s">
        <v>132</v>
      </c>
      <c r="B116" s="30">
        <v>41</v>
      </c>
      <c r="C116" s="6" t="s">
        <v>2674</v>
      </c>
      <c r="D116" s="6" t="s">
        <v>51</v>
      </c>
      <c r="E116" s="6" t="s">
        <v>647</v>
      </c>
      <c r="F116" s="6">
        <v>0</v>
      </c>
      <c r="G116" s="56"/>
    </row>
    <row r="117" spans="1:8" s="6" customFormat="1" x14ac:dyDescent="0.3">
      <c r="A117" s="6" t="s">
        <v>132</v>
      </c>
      <c r="B117" s="30">
        <v>41</v>
      </c>
      <c r="C117" s="6" t="s">
        <v>2675</v>
      </c>
      <c r="D117" s="6" t="s">
        <v>52</v>
      </c>
      <c r="E117" s="6" t="s">
        <v>3764</v>
      </c>
      <c r="F117" s="6">
        <v>1</v>
      </c>
      <c r="G117" s="56"/>
    </row>
    <row r="118" spans="1:8" s="6" customFormat="1" x14ac:dyDescent="0.3">
      <c r="A118" s="6" t="s">
        <v>132</v>
      </c>
      <c r="B118" s="30">
        <v>41</v>
      </c>
      <c r="C118" s="6" t="s">
        <v>2678</v>
      </c>
      <c r="D118" s="6" t="s">
        <v>53</v>
      </c>
      <c r="E118" s="6" t="s">
        <v>3764</v>
      </c>
      <c r="F118" s="6">
        <v>1</v>
      </c>
      <c r="G118" s="56"/>
    </row>
    <row r="119" spans="1:8" s="6" customFormat="1" x14ac:dyDescent="0.3">
      <c r="A119" s="6" t="s">
        <v>132</v>
      </c>
      <c r="B119" s="30">
        <v>41</v>
      </c>
      <c r="D119" s="6" t="s">
        <v>2694</v>
      </c>
      <c r="E119" s="6" t="s">
        <v>647</v>
      </c>
      <c r="F119" s="6">
        <v>0</v>
      </c>
      <c r="G119" s="56"/>
    </row>
    <row r="120" spans="1:8" s="6" customFormat="1" x14ac:dyDescent="0.3">
      <c r="A120" s="3" t="s">
        <v>2559</v>
      </c>
      <c r="B120" s="27"/>
      <c r="C120" s="3"/>
      <c r="D120" s="3"/>
      <c r="E120" s="3" t="s">
        <v>81</v>
      </c>
      <c r="F120" s="1">
        <f>SUM(F114:F119)</f>
        <v>2</v>
      </c>
      <c r="G120" s="114">
        <f>(F120/6)</f>
        <v>0.33333333333333331</v>
      </c>
      <c r="H120" s="1"/>
    </row>
    <row r="121" spans="1:8" s="6" customFormat="1" x14ac:dyDescent="0.3">
      <c r="B121" s="30"/>
      <c r="G121" s="56"/>
    </row>
    <row r="122" spans="1:8" s="6" customFormat="1" x14ac:dyDescent="0.3">
      <c r="A122" s="6" t="s">
        <v>132</v>
      </c>
      <c r="B122" s="30">
        <v>42</v>
      </c>
      <c r="C122" s="6" t="s">
        <v>2654</v>
      </c>
      <c r="D122" s="6" t="s">
        <v>84</v>
      </c>
      <c r="E122" s="6" t="s">
        <v>3764</v>
      </c>
      <c r="F122" s="6">
        <v>1</v>
      </c>
      <c r="G122" s="56"/>
    </row>
    <row r="123" spans="1:8" s="6" customFormat="1" x14ac:dyDescent="0.3">
      <c r="A123" s="6" t="s">
        <v>132</v>
      </c>
      <c r="B123" s="30">
        <v>42</v>
      </c>
      <c r="C123" s="6" t="s">
        <v>2656</v>
      </c>
      <c r="D123" s="6" t="s">
        <v>54</v>
      </c>
      <c r="E123" s="6" t="s">
        <v>647</v>
      </c>
      <c r="F123" s="6">
        <v>0</v>
      </c>
      <c r="G123" s="56"/>
    </row>
    <row r="124" spans="1:8" s="6" customFormat="1" x14ac:dyDescent="0.3">
      <c r="A124" s="6" t="s">
        <v>132</v>
      </c>
      <c r="B124" s="30">
        <v>42</v>
      </c>
      <c r="C124" s="6" t="s">
        <v>2661</v>
      </c>
      <c r="D124" s="6" t="s">
        <v>82</v>
      </c>
      <c r="E124" s="6" t="s">
        <v>647</v>
      </c>
      <c r="F124" s="6">
        <v>0</v>
      </c>
      <c r="G124" s="56"/>
    </row>
    <row r="125" spans="1:8" s="6" customFormat="1" x14ac:dyDescent="0.3">
      <c r="A125" s="6" t="s">
        <v>132</v>
      </c>
      <c r="B125" s="30">
        <v>42</v>
      </c>
      <c r="C125" s="6" t="s">
        <v>2662</v>
      </c>
      <c r="D125" s="6" t="s">
        <v>55</v>
      </c>
      <c r="E125" s="6" t="s">
        <v>647</v>
      </c>
      <c r="F125" s="6">
        <v>0</v>
      </c>
      <c r="G125" s="56"/>
    </row>
    <row r="126" spans="1:8" s="6" customFormat="1" x14ac:dyDescent="0.3">
      <c r="A126" s="6" t="s">
        <v>132</v>
      </c>
      <c r="B126" s="30">
        <v>42</v>
      </c>
      <c r="C126" s="6" t="s">
        <v>2663</v>
      </c>
      <c r="D126" s="6" t="s">
        <v>56</v>
      </c>
      <c r="E126" s="6" t="s">
        <v>647</v>
      </c>
      <c r="F126" s="6">
        <v>0</v>
      </c>
      <c r="G126" s="56"/>
    </row>
    <row r="127" spans="1:8" s="6" customFormat="1" x14ac:dyDescent="0.3">
      <c r="A127" s="6" t="s">
        <v>132</v>
      </c>
      <c r="B127" s="30">
        <v>42</v>
      </c>
      <c r="D127" s="6" t="s">
        <v>2694</v>
      </c>
      <c r="E127" s="6" t="s">
        <v>647</v>
      </c>
      <c r="F127" s="6">
        <v>0</v>
      </c>
      <c r="G127" s="56"/>
    </row>
    <row r="128" spans="1:8" s="6" customFormat="1" x14ac:dyDescent="0.3">
      <c r="A128" s="3" t="s">
        <v>2558</v>
      </c>
      <c r="B128" s="27"/>
      <c r="C128" s="3"/>
      <c r="D128" s="3"/>
      <c r="E128" s="3" t="s">
        <v>81</v>
      </c>
      <c r="F128" s="1">
        <f>SUM(F122:F127)</f>
        <v>1</v>
      </c>
      <c r="G128" s="114">
        <f>(F128/6)</f>
        <v>0.16666666666666666</v>
      </c>
      <c r="H128" s="1"/>
    </row>
    <row r="129" spans="1:8" s="6" customFormat="1" x14ac:dyDescent="0.3">
      <c r="B129" s="30"/>
      <c r="G129" s="56"/>
    </row>
    <row r="130" spans="1:8" s="6" customFormat="1" x14ac:dyDescent="0.3">
      <c r="A130" s="6" t="s">
        <v>132</v>
      </c>
      <c r="B130" s="30">
        <v>43</v>
      </c>
      <c r="C130" s="6" t="s">
        <v>2655</v>
      </c>
      <c r="D130" s="6" t="s">
        <v>57</v>
      </c>
      <c r="E130" s="6" t="s">
        <v>3764</v>
      </c>
      <c r="F130" s="6">
        <v>1</v>
      </c>
      <c r="G130" s="56"/>
    </row>
    <row r="131" spans="1:8" s="6" customFormat="1" x14ac:dyDescent="0.3">
      <c r="A131" s="6" t="s">
        <v>132</v>
      </c>
      <c r="B131" s="30">
        <v>43</v>
      </c>
      <c r="C131" s="6" t="s">
        <v>2664</v>
      </c>
      <c r="D131" s="6" t="s">
        <v>58</v>
      </c>
      <c r="E131" s="6" t="s">
        <v>647</v>
      </c>
      <c r="F131" s="6">
        <v>0</v>
      </c>
      <c r="G131" s="56"/>
    </row>
    <row r="132" spans="1:8" s="6" customFormat="1" x14ac:dyDescent="0.3">
      <c r="A132" s="6" t="s">
        <v>132</v>
      </c>
      <c r="B132" s="30">
        <v>43</v>
      </c>
      <c r="C132" s="6" t="s">
        <v>2665</v>
      </c>
      <c r="D132" s="6" t="s">
        <v>59</v>
      </c>
      <c r="E132" s="6" t="s">
        <v>647</v>
      </c>
      <c r="F132" s="6">
        <v>0</v>
      </c>
      <c r="G132" s="56"/>
    </row>
    <row r="133" spans="1:8" s="6" customFormat="1" x14ac:dyDescent="0.3">
      <c r="A133" s="6" t="s">
        <v>132</v>
      </c>
      <c r="B133" s="30">
        <v>43</v>
      </c>
      <c r="C133" s="6" t="s">
        <v>2671</v>
      </c>
      <c r="D133" s="6" t="s">
        <v>60</v>
      </c>
      <c r="E133" s="6" t="s">
        <v>647</v>
      </c>
      <c r="F133" s="6">
        <v>0</v>
      </c>
      <c r="G133" s="56"/>
    </row>
    <row r="134" spans="1:8" s="6" customFormat="1" x14ac:dyDescent="0.3">
      <c r="A134" s="6" t="s">
        <v>792</v>
      </c>
      <c r="B134" s="30">
        <v>27</v>
      </c>
      <c r="D134" s="6" t="s">
        <v>2694</v>
      </c>
      <c r="E134" s="6" t="s">
        <v>647</v>
      </c>
      <c r="F134" s="6">
        <v>0</v>
      </c>
      <c r="G134" s="56"/>
    </row>
    <row r="135" spans="1:8" s="6" customFormat="1" x14ac:dyDescent="0.3">
      <c r="A135" s="3" t="s">
        <v>2557</v>
      </c>
      <c r="B135" s="27"/>
      <c r="C135" s="3"/>
      <c r="D135" s="3"/>
      <c r="E135" s="3" t="s">
        <v>81</v>
      </c>
      <c r="F135" s="1">
        <f>SUM(F130:F134)</f>
        <v>1</v>
      </c>
      <c r="G135" s="114">
        <f>(F135/5)</f>
        <v>0.2</v>
      </c>
      <c r="H135" s="1"/>
    </row>
    <row r="136" spans="1:8" s="6" customFormat="1" x14ac:dyDescent="0.3">
      <c r="B136" s="30"/>
      <c r="G136" s="56"/>
    </row>
    <row r="137" spans="1:8" s="6" customFormat="1" x14ac:dyDescent="0.3">
      <c r="A137" s="6" t="s">
        <v>132</v>
      </c>
      <c r="B137" s="30">
        <v>44</v>
      </c>
      <c r="C137" s="6" t="s">
        <v>2576</v>
      </c>
      <c r="D137" s="6" t="s">
        <v>61</v>
      </c>
      <c r="E137" s="6" t="s">
        <v>647</v>
      </c>
      <c r="F137" s="6">
        <v>0</v>
      </c>
      <c r="G137" s="56"/>
    </row>
    <row r="138" spans="1:8" s="6" customFormat="1" x14ac:dyDescent="0.3">
      <c r="A138" s="6" t="s">
        <v>132</v>
      </c>
      <c r="B138" s="30">
        <v>44</v>
      </c>
      <c r="C138" s="6" t="s">
        <v>2676</v>
      </c>
      <c r="D138" s="6" t="s">
        <v>62</v>
      </c>
      <c r="E138" s="6" t="s">
        <v>647</v>
      </c>
      <c r="F138" s="6">
        <v>0</v>
      </c>
      <c r="G138" s="56"/>
    </row>
    <row r="139" spans="1:8" s="6" customFormat="1" x14ac:dyDescent="0.3">
      <c r="A139" s="6" t="s">
        <v>132</v>
      </c>
      <c r="B139" s="30">
        <v>44</v>
      </c>
      <c r="C139" s="6" t="s">
        <v>2679</v>
      </c>
      <c r="D139" s="6" t="s">
        <v>63</v>
      </c>
      <c r="E139" s="6" t="s">
        <v>647</v>
      </c>
      <c r="F139" s="6">
        <v>0</v>
      </c>
      <c r="G139" s="56"/>
    </row>
    <row r="140" spans="1:8" s="6" customFormat="1" x14ac:dyDescent="0.3">
      <c r="A140" s="6" t="s">
        <v>132</v>
      </c>
      <c r="B140" s="30">
        <v>44</v>
      </c>
      <c r="C140" s="6" t="s">
        <v>2577</v>
      </c>
      <c r="D140" s="6" t="s">
        <v>64</v>
      </c>
      <c r="E140" s="6" t="s">
        <v>647</v>
      </c>
      <c r="F140" s="6">
        <v>0</v>
      </c>
      <c r="G140" s="56"/>
    </row>
    <row r="141" spans="1:8" s="6" customFormat="1" x14ac:dyDescent="0.3">
      <c r="A141" s="6" t="s">
        <v>132</v>
      </c>
      <c r="B141" s="30">
        <v>44</v>
      </c>
      <c r="C141" s="6" t="s">
        <v>2680</v>
      </c>
      <c r="D141" s="6" t="s">
        <v>65</v>
      </c>
      <c r="E141" s="6" t="s">
        <v>647</v>
      </c>
      <c r="F141" s="6">
        <v>0</v>
      </c>
      <c r="G141" s="56"/>
    </row>
    <row r="142" spans="1:8" s="6" customFormat="1" x14ac:dyDescent="0.3">
      <c r="A142" s="6" t="s">
        <v>792</v>
      </c>
      <c r="B142" s="30">
        <v>27</v>
      </c>
      <c r="D142" s="6" t="s">
        <v>2694</v>
      </c>
      <c r="E142" s="6" t="s">
        <v>647</v>
      </c>
      <c r="F142" s="6">
        <v>0</v>
      </c>
      <c r="G142" s="56"/>
    </row>
    <row r="143" spans="1:8" s="6" customFormat="1" x14ac:dyDescent="0.3">
      <c r="A143" s="3" t="s">
        <v>2556</v>
      </c>
      <c r="B143" s="27"/>
      <c r="C143" s="3"/>
      <c r="D143" s="3"/>
      <c r="E143" s="3" t="s">
        <v>81</v>
      </c>
      <c r="F143" s="1">
        <f>SUM(F137:F142)</f>
        <v>0</v>
      </c>
      <c r="G143" s="114">
        <f>(F143/6)</f>
        <v>0</v>
      </c>
      <c r="H143" s="1"/>
    </row>
    <row r="144" spans="1:8" s="6" customFormat="1" x14ac:dyDescent="0.3">
      <c r="B144" s="30"/>
      <c r="G144" s="56"/>
    </row>
    <row r="145" spans="1:8" s="6" customFormat="1" x14ac:dyDescent="0.3">
      <c r="A145" s="6" t="s">
        <v>132</v>
      </c>
      <c r="B145" s="30">
        <v>45</v>
      </c>
      <c r="C145" s="6" t="s">
        <v>2666</v>
      </c>
      <c r="D145" s="6" t="s">
        <v>66</v>
      </c>
      <c r="E145" s="6" t="s">
        <v>647</v>
      </c>
      <c r="F145" s="6">
        <v>0</v>
      </c>
      <c r="G145" s="56"/>
    </row>
    <row r="146" spans="1:8" s="6" customFormat="1" x14ac:dyDescent="0.3">
      <c r="A146" s="6" t="s">
        <v>132</v>
      </c>
      <c r="B146" s="30">
        <v>45</v>
      </c>
      <c r="C146" s="6" t="s">
        <v>2667</v>
      </c>
      <c r="D146" s="6" t="s">
        <v>67</v>
      </c>
      <c r="E146" s="6" t="s">
        <v>647</v>
      </c>
      <c r="F146" s="6">
        <v>0</v>
      </c>
      <c r="G146" s="56"/>
    </row>
    <row r="147" spans="1:8" s="6" customFormat="1" x14ac:dyDescent="0.3">
      <c r="A147" s="6" t="s">
        <v>132</v>
      </c>
      <c r="B147" s="30">
        <v>45</v>
      </c>
      <c r="C147" s="6" t="s">
        <v>2668</v>
      </c>
      <c r="D147" s="6" t="s">
        <v>2669</v>
      </c>
      <c r="E147" s="6" t="s">
        <v>647</v>
      </c>
      <c r="F147" s="6">
        <v>0</v>
      </c>
      <c r="G147" s="56"/>
    </row>
    <row r="148" spans="1:8" s="6" customFormat="1" x14ac:dyDescent="0.3">
      <c r="A148" s="6" t="s">
        <v>132</v>
      </c>
      <c r="B148" s="30">
        <v>45</v>
      </c>
      <c r="C148" s="6" t="s">
        <v>2670</v>
      </c>
      <c r="D148" s="6" t="s">
        <v>69</v>
      </c>
      <c r="E148" s="6" t="s">
        <v>647</v>
      </c>
      <c r="F148" s="6">
        <v>0</v>
      </c>
      <c r="G148" s="56"/>
    </row>
    <row r="149" spans="1:8" s="6" customFormat="1" x14ac:dyDescent="0.3">
      <c r="A149" s="6" t="s">
        <v>132</v>
      </c>
      <c r="B149" s="30">
        <v>45</v>
      </c>
      <c r="C149" s="6" t="s">
        <v>2672</v>
      </c>
      <c r="D149" s="6" t="s">
        <v>70</v>
      </c>
      <c r="E149" s="6" t="s">
        <v>647</v>
      </c>
      <c r="F149" s="6">
        <v>0</v>
      </c>
      <c r="G149" s="56"/>
    </row>
    <row r="150" spans="1:8" s="6" customFormat="1" x14ac:dyDescent="0.3">
      <c r="A150" s="6" t="s">
        <v>792</v>
      </c>
      <c r="B150" s="30">
        <v>27</v>
      </c>
      <c r="D150" s="6" t="s">
        <v>2694</v>
      </c>
      <c r="E150" s="6" t="s">
        <v>647</v>
      </c>
      <c r="F150" s="6">
        <v>0</v>
      </c>
      <c r="G150" s="56"/>
    </row>
    <row r="151" spans="1:8" s="6" customFormat="1" x14ac:dyDescent="0.3">
      <c r="A151" s="3" t="s">
        <v>2555</v>
      </c>
      <c r="B151" s="27"/>
      <c r="C151" s="3"/>
      <c r="D151" s="3"/>
      <c r="E151" s="3" t="s">
        <v>81</v>
      </c>
      <c r="F151" s="1">
        <f>SUM(F145:F150)</f>
        <v>0</v>
      </c>
      <c r="G151" s="114">
        <f>(F151/6)</f>
        <v>0</v>
      </c>
      <c r="H151" s="1"/>
    </row>
    <row r="152" spans="1:8" s="6" customFormat="1" x14ac:dyDescent="0.3">
      <c r="B152" s="30"/>
      <c r="G152" s="56"/>
    </row>
    <row r="153" spans="1:8" s="6" customFormat="1" x14ac:dyDescent="0.3">
      <c r="A153" s="6" t="s">
        <v>132</v>
      </c>
      <c r="B153" s="30">
        <v>46</v>
      </c>
      <c r="C153" s="6" t="s">
        <v>2657</v>
      </c>
      <c r="D153" s="6" t="s">
        <v>71</v>
      </c>
      <c r="E153" s="6" t="s">
        <v>3764</v>
      </c>
      <c r="F153" s="6">
        <v>1</v>
      </c>
      <c r="G153" s="56"/>
    </row>
    <row r="154" spans="1:8" s="6" customFormat="1" x14ac:dyDescent="0.3">
      <c r="A154" s="6" t="s">
        <v>132</v>
      </c>
      <c r="B154" s="30">
        <v>46</v>
      </c>
      <c r="C154" s="6" t="s">
        <v>2659</v>
      </c>
      <c r="D154" s="6" t="s">
        <v>72</v>
      </c>
      <c r="E154" s="6" t="s">
        <v>3764</v>
      </c>
      <c r="F154" s="6">
        <v>1</v>
      </c>
      <c r="G154" s="56"/>
    </row>
    <row r="155" spans="1:8" s="6" customFormat="1" x14ac:dyDescent="0.3">
      <c r="A155" s="6" t="s">
        <v>132</v>
      </c>
      <c r="B155" s="30">
        <v>46</v>
      </c>
      <c r="C155" s="6" t="s">
        <v>2660</v>
      </c>
      <c r="D155" s="6" t="s">
        <v>73</v>
      </c>
      <c r="E155" s="6" t="s">
        <v>647</v>
      </c>
      <c r="F155" s="6">
        <v>0</v>
      </c>
      <c r="G155" s="56"/>
    </row>
    <row r="156" spans="1:8" s="6" customFormat="1" x14ac:dyDescent="0.3">
      <c r="A156" s="6" t="s">
        <v>132</v>
      </c>
      <c r="B156" s="30">
        <v>46</v>
      </c>
      <c r="C156" s="6" t="s">
        <v>2677</v>
      </c>
      <c r="D156" s="6" t="s">
        <v>74</v>
      </c>
      <c r="E156" s="6" t="s">
        <v>3764</v>
      </c>
      <c r="F156" s="6">
        <v>1</v>
      </c>
      <c r="G156" s="56"/>
    </row>
    <row r="157" spans="1:8" s="6" customFormat="1" x14ac:dyDescent="0.3">
      <c r="A157" s="6" t="s">
        <v>792</v>
      </c>
      <c r="B157" s="30">
        <v>27</v>
      </c>
      <c r="D157" s="6" t="s">
        <v>2694</v>
      </c>
      <c r="E157" s="6" t="s">
        <v>3764</v>
      </c>
      <c r="F157" s="6">
        <v>1</v>
      </c>
      <c r="G157" s="56"/>
    </row>
    <row r="158" spans="1:8" s="6" customFormat="1" x14ac:dyDescent="0.3">
      <c r="A158" s="3" t="s">
        <v>2553</v>
      </c>
      <c r="B158" s="27"/>
      <c r="C158" s="3"/>
      <c r="D158" s="3"/>
      <c r="E158" s="3" t="s">
        <v>81</v>
      </c>
      <c r="F158" s="1">
        <f>SUM(F153:F157)</f>
        <v>4</v>
      </c>
      <c r="G158" s="114">
        <f>(F158/5)</f>
        <v>0.8</v>
      </c>
      <c r="H158" s="1"/>
    </row>
    <row r="159" spans="1:8" s="6" customFormat="1" x14ac:dyDescent="0.3">
      <c r="A159" s="3"/>
      <c r="B159" s="27"/>
      <c r="C159" s="3"/>
      <c r="D159" s="3"/>
      <c r="E159" s="3"/>
      <c r="F159" s="1"/>
      <c r="G159" s="114"/>
      <c r="H159" s="1"/>
    </row>
    <row r="160" spans="1:8" s="6" customFormat="1" x14ac:dyDescent="0.3">
      <c r="A160" s="6" t="s">
        <v>2698</v>
      </c>
      <c r="B160" s="30" t="s">
        <v>81</v>
      </c>
      <c r="D160" s="6" t="s">
        <v>2695</v>
      </c>
      <c r="E160" s="6" t="s">
        <v>647</v>
      </c>
      <c r="F160" s="6">
        <v>0</v>
      </c>
      <c r="G160" s="56"/>
    </row>
    <row r="161" spans="1:7" x14ac:dyDescent="0.3">
      <c r="A161" s="31" t="s">
        <v>2554</v>
      </c>
      <c r="B161" s="32"/>
      <c r="C161" s="31"/>
      <c r="D161" s="31"/>
      <c r="E161" s="31" t="s">
        <v>81</v>
      </c>
      <c r="F161" s="31">
        <f>SUM(F120+F128+F135+F143+F151+F158+F160)</f>
        <v>8</v>
      </c>
      <c r="G161" s="114">
        <f>(F161/34)</f>
        <v>0.23529411764705882</v>
      </c>
    </row>
    <row r="162" spans="1:7" x14ac:dyDescent="0.3">
      <c r="A162" s="31"/>
      <c r="B162" s="32"/>
      <c r="C162" s="31"/>
      <c r="D162" s="31"/>
      <c r="E162" s="31"/>
      <c r="F162" s="31"/>
      <c r="G162" s="114"/>
    </row>
    <row r="163" spans="1:7" s="6" customFormat="1" x14ac:dyDescent="0.3">
      <c r="A163" s="6" t="s">
        <v>3943</v>
      </c>
      <c r="D163" s="6" t="s">
        <v>3944</v>
      </c>
      <c r="E163" s="6" t="s">
        <v>3764</v>
      </c>
      <c r="F163" s="6">
        <v>1</v>
      </c>
      <c r="G163" s="114">
        <f>(F163/1)</f>
        <v>1</v>
      </c>
    </row>
    <row r="164" spans="1:7" s="64" customFormat="1" x14ac:dyDescent="0.3">
      <c r="A164" s="64" t="s">
        <v>3942</v>
      </c>
      <c r="F164" s="64">
        <f>SUM(F56+F112+F161+F163)</f>
        <v>30</v>
      </c>
      <c r="G164" s="114">
        <f>(F164/100)</f>
        <v>0.3</v>
      </c>
    </row>
  </sheetData>
  <mergeCells count="1">
    <mergeCell ref="A8:E8"/>
  </mergeCells>
  <pageMargins left="0.7" right="0.7" top="0.75" bottom="0.75" header="0.3" footer="0.3"/>
  <ignoredErrors>
    <ignoredError sqref="G13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7EF9B-3AF4-4F75-A012-B476A6BAFB20}">
  <dimension ref="A2:S140"/>
  <sheetViews>
    <sheetView topLeftCell="C110" workbookViewId="0">
      <selection activeCell="J157" sqref="J157"/>
    </sheetView>
  </sheetViews>
  <sheetFormatPr defaultRowHeight="14.4" x14ac:dyDescent="0.3"/>
  <cols>
    <col min="3" max="3" width="47.109375" customWidth="1"/>
    <col min="4" max="4" width="17" customWidth="1"/>
    <col min="5" max="5" width="12" customWidth="1"/>
    <col min="6" max="6" width="12.88671875" customWidth="1"/>
    <col min="7" max="8" width="12.33203125" customWidth="1"/>
    <col min="9" max="12" width="15.88671875" style="18" customWidth="1"/>
    <col min="13" max="13" width="15.88671875" style="127" customWidth="1"/>
    <col min="14" max="14" width="14.88671875" style="4" customWidth="1"/>
    <col min="15" max="15" width="14.77734375" style="4" customWidth="1"/>
    <col min="16" max="16" width="12.88671875" style="4" customWidth="1"/>
    <col min="17" max="17" width="10.44140625" style="4" customWidth="1"/>
    <col min="18" max="18" width="12.88671875" style="4" customWidth="1"/>
  </cols>
  <sheetData>
    <row r="2" spans="1:19" x14ac:dyDescent="0.3">
      <c r="A2" s="4"/>
    </row>
    <row r="3" spans="1:19" x14ac:dyDescent="0.3">
      <c r="A3" s="4"/>
    </row>
    <row r="4" spans="1:19" x14ac:dyDescent="0.3">
      <c r="A4" s="4"/>
    </row>
    <row r="5" spans="1:19" x14ac:dyDescent="0.3">
      <c r="A5" s="4"/>
    </row>
    <row r="6" spans="1:19" x14ac:dyDescent="0.3">
      <c r="A6" s="4"/>
    </row>
    <row r="7" spans="1:19" ht="21" x14ac:dyDescent="0.4">
      <c r="C7" s="22"/>
    </row>
    <row r="8" spans="1:19" s="68" customFormat="1" ht="18" x14ac:dyDescent="0.35">
      <c r="A8" s="16"/>
      <c r="B8" s="16"/>
      <c r="C8" s="23"/>
      <c r="E8" s="45" t="s">
        <v>3939</v>
      </c>
      <c r="I8" s="111"/>
      <c r="J8" s="111"/>
      <c r="K8" s="111"/>
      <c r="L8" s="111"/>
      <c r="M8" s="129"/>
      <c r="N8" s="20"/>
      <c r="O8" s="20"/>
      <c r="P8" s="20"/>
      <c r="Q8" s="20"/>
      <c r="R8" s="20"/>
    </row>
    <row r="9" spans="1:19" s="68" customFormat="1" ht="18" x14ac:dyDescent="0.35">
      <c r="A9" s="16"/>
      <c r="B9" s="16"/>
      <c r="C9" s="23"/>
      <c r="D9" s="16"/>
      <c r="E9" s="102" t="s">
        <v>4566</v>
      </c>
      <c r="I9" s="111"/>
      <c r="J9" s="111"/>
      <c r="K9" s="111"/>
      <c r="L9" s="111"/>
      <c r="M9" s="129"/>
      <c r="N9" s="20"/>
      <c r="O9" s="20"/>
      <c r="P9" s="20"/>
      <c r="Q9" s="20"/>
      <c r="R9" s="20"/>
    </row>
    <row r="10" spans="1:19" s="68" customFormat="1" ht="18" x14ac:dyDescent="0.35">
      <c r="A10" s="16"/>
      <c r="B10" s="16"/>
      <c r="C10" s="23"/>
      <c r="D10" s="16"/>
      <c r="E10" s="16"/>
      <c r="I10" s="111"/>
      <c r="J10" s="111"/>
      <c r="K10" s="111"/>
      <c r="L10" s="111"/>
      <c r="M10" s="129"/>
      <c r="N10" s="20"/>
      <c r="O10" s="20"/>
      <c r="P10" s="20"/>
      <c r="Q10" s="20"/>
      <c r="R10" s="20"/>
    </row>
    <row r="11" spans="1:19" s="128" customFormat="1" ht="36" x14ac:dyDescent="0.35">
      <c r="A11" s="85"/>
      <c r="B11" s="85"/>
      <c r="C11" s="85" t="s">
        <v>2568</v>
      </c>
      <c r="D11" s="103" t="s">
        <v>4190</v>
      </c>
      <c r="E11" s="103" t="s">
        <v>3827</v>
      </c>
      <c r="F11" s="103" t="s">
        <v>3828</v>
      </c>
      <c r="G11" s="103" t="s">
        <v>3829</v>
      </c>
      <c r="H11" s="103" t="s">
        <v>3830</v>
      </c>
      <c r="I11" s="128" t="s">
        <v>3831</v>
      </c>
      <c r="J11" s="103" t="s">
        <v>3833</v>
      </c>
      <c r="K11" s="128" t="s">
        <v>4189</v>
      </c>
      <c r="L11" s="128" t="s">
        <v>4286</v>
      </c>
      <c r="M11" s="128" t="s">
        <v>4614</v>
      </c>
      <c r="N11" s="130" t="s">
        <v>4287</v>
      </c>
      <c r="O11" s="103" t="s">
        <v>3835</v>
      </c>
      <c r="P11" s="103" t="s">
        <v>3830</v>
      </c>
      <c r="Q11" s="103" t="s">
        <v>3831</v>
      </c>
      <c r="R11" s="103" t="s">
        <v>3832</v>
      </c>
      <c r="S11" s="103" t="s">
        <v>3833</v>
      </c>
    </row>
    <row r="12" spans="1:19" s="55" customFormat="1" ht="15.6" x14ac:dyDescent="0.3">
      <c r="B12" s="25"/>
      <c r="C12" s="25" t="s">
        <v>2707</v>
      </c>
      <c r="D12" s="12">
        <v>314</v>
      </c>
      <c r="E12" s="55">
        <f t="shared" ref="E12:M12" si="0">E49</f>
        <v>53</v>
      </c>
      <c r="F12" s="55">
        <f t="shared" si="0"/>
        <v>0</v>
      </c>
      <c r="G12" s="55">
        <f t="shared" si="0"/>
        <v>228</v>
      </c>
      <c r="H12" s="55">
        <f t="shared" si="0"/>
        <v>44</v>
      </c>
      <c r="I12" s="55">
        <f t="shared" si="0"/>
        <v>272</v>
      </c>
      <c r="J12" s="55">
        <f t="shared" si="0"/>
        <v>317</v>
      </c>
      <c r="K12" s="55">
        <f t="shared" si="0"/>
        <v>17</v>
      </c>
      <c r="L12" s="55">
        <f t="shared" si="0"/>
        <v>314</v>
      </c>
      <c r="M12" s="55">
        <f t="shared" si="0"/>
        <v>273</v>
      </c>
      <c r="N12" s="94">
        <f>N49</f>
        <v>0.72611464968152861</v>
      </c>
    </row>
    <row r="13" spans="1:19" s="55" customFormat="1" ht="15.6" x14ac:dyDescent="0.3">
      <c r="B13" s="25"/>
      <c r="C13" s="25" t="s">
        <v>2708</v>
      </c>
      <c r="D13" s="12">
        <v>537</v>
      </c>
      <c r="E13" s="55">
        <f t="shared" ref="E13:M13" si="1">E96</f>
        <v>129</v>
      </c>
      <c r="F13" s="55">
        <f t="shared" si="1"/>
        <v>2</v>
      </c>
      <c r="G13" s="55">
        <f t="shared" si="1"/>
        <v>477</v>
      </c>
      <c r="H13" s="55">
        <f t="shared" si="1"/>
        <v>84</v>
      </c>
      <c r="I13" s="55">
        <f t="shared" si="1"/>
        <v>566</v>
      </c>
      <c r="J13" s="55">
        <f t="shared" si="1"/>
        <v>695</v>
      </c>
      <c r="K13" s="55">
        <f t="shared" si="1"/>
        <v>30</v>
      </c>
      <c r="L13" s="55">
        <f t="shared" si="1"/>
        <v>605</v>
      </c>
      <c r="M13" s="55">
        <f t="shared" si="1"/>
        <v>538</v>
      </c>
      <c r="N13" s="94">
        <f>N96</f>
        <v>0.78842975206611565</v>
      </c>
    </row>
    <row r="14" spans="1:19" s="55" customFormat="1" ht="15.6" x14ac:dyDescent="0.3">
      <c r="B14" s="25"/>
      <c r="C14" s="25" t="s">
        <v>2709</v>
      </c>
      <c r="D14" s="12">
        <v>427</v>
      </c>
      <c r="E14" s="55">
        <f t="shared" ref="E14:M14" si="2">E137</f>
        <v>77</v>
      </c>
      <c r="F14" s="55">
        <f t="shared" si="2"/>
        <v>0</v>
      </c>
      <c r="G14" s="55">
        <f t="shared" si="2"/>
        <v>327</v>
      </c>
      <c r="H14" s="55">
        <f t="shared" si="2"/>
        <v>35</v>
      </c>
      <c r="I14" s="55">
        <f t="shared" si="2"/>
        <v>362</v>
      </c>
      <c r="J14" s="55">
        <f t="shared" si="2"/>
        <v>439</v>
      </c>
      <c r="K14" s="55">
        <f t="shared" si="2"/>
        <v>23</v>
      </c>
      <c r="L14" s="55">
        <f t="shared" si="2"/>
        <v>452</v>
      </c>
      <c r="M14" s="55">
        <f t="shared" si="2"/>
        <v>378</v>
      </c>
      <c r="N14" s="94">
        <f>N137</f>
        <v>0.72345132743362828</v>
      </c>
    </row>
    <row r="15" spans="1:19" s="55" customFormat="1" ht="15.6" x14ac:dyDescent="0.3">
      <c r="A15" s="15"/>
      <c r="B15" s="15"/>
      <c r="C15" s="15" t="s">
        <v>2710</v>
      </c>
      <c r="D15" s="52">
        <v>1278</v>
      </c>
      <c r="E15" s="15">
        <f t="shared" ref="E15:M15" si="3">E139</f>
        <v>259</v>
      </c>
      <c r="F15" s="15">
        <f t="shared" si="3"/>
        <v>2</v>
      </c>
      <c r="G15" s="15">
        <f t="shared" si="3"/>
        <v>1032</v>
      </c>
      <c r="H15" s="15">
        <f t="shared" si="3"/>
        <v>163</v>
      </c>
      <c r="I15" s="15">
        <f t="shared" si="3"/>
        <v>1200</v>
      </c>
      <c r="J15" s="15">
        <f t="shared" si="3"/>
        <v>1451</v>
      </c>
      <c r="K15" s="15">
        <f t="shared" si="3"/>
        <v>70</v>
      </c>
      <c r="L15" s="15">
        <f t="shared" si="3"/>
        <v>1371</v>
      </c>
      <c r="M15" s="15">
        <f t="shared" si="3"/>
        <v>1189</v>
      </c>
      <c r="N15" s="35">
        <f>N139</f>
        <v>0.75273522975929974</v>
      </c>
    </row>
    <row r="16" spans="1:19" s="29" customFormat="1" ht="15.6" x14ac:dyDescent="0.3">
      <c r="C16" s="24" t="s">
        <v>2734</v>
      </c>
      <c r="K16" s="86"/>
      <c r="L16" s="86"/>
      <c r="N16" s="131">
        <v>0.9</v>
      </c>
    </row>
    <row r="17" spans="1:19" ht="15.6" x14ac:dyDescent="0.3">
      <c r="D17" s="9"/>
      <c r="N17"/>
    </row>
    <row r="18" spans="1:19" s="5" customFormat="1" ht="15.6" x14ac:dyDescent="0.3">
      <c r="B18" s="58"/>
      <c r="M18" s="59"/>
    </row>
    <row r="19" spans="1:19" s="6" customFormat="1" ht="15.6" x14ac:dyDescent="0.3">
      <c r="B19" s="60"/>
      <c r="I19" s="8"/>
      <c r="J19" s="8"/>
      <c r="K19" s="8"/>
      <c r="L19" s="8"/>
      <c r="M19" s="62"/>
      <c r="O19" s="55"/>
      <c r="P19" s="55"/>
      <c r="Q19" s="55"/>
      <c r="R19" s="55"/>
    </row>
    <row r="20" spans="1:19" s="8" customFormat="1" ht="31.2" x14ac:dyDescent="0.3">
      <c r="A20" s="126" t="s">
        <v>0</v>
      </c>
      <c r="B20" s="152" t="s">
        <v>1</v>
      </c>
      <c r="C20" s="152" t="s">
        <v>2</v>
      </c>
      <c r="D20" s="152"/>
      <c r="E20" s="152" t="s">
        <v>3827</v>
      </c>
      <c r="F20" s="152" t="s">
        <v>3828</v>
      </c>
      <c r="G20" s="152" t="s">
        <v>3829</v>
      </c>
      <c r="H20" s="152" t="s">
        <v>3830</v>
      </c>
      <c r="I20" s="152" t="s">
        <v>3831</v>
      </c>
      <c r="J20" s="152" t="s">
        <v>3833</v>
      </c>
      <c r="K20" s="152" t="s">
        <v>4155</v>
      </c>
      <c r="L20" s="152" t="s">
        <v>4286</v>
      </c>
      <c r="M20" s="152" t="s">
        <v>4614</v>
      </c>
      <c r="N20" s="152" t="s">
        <v>4287</v>
      </c>
      <c r="O20" s="5" t="s">
        <v>3835</v>
      </c>
      <c r="P20" s="8" t="s">
        <v>3830</v>
      </c>
      <c r="Q20" s="8" t="s">
        <v>3831</v>
      </c>
      <c r="R20" s="8" t="s">
        <v>3832</v>
      </c>
      <c r="S20" s="8" t="s">
        <v>3833</v>
      </c>
    </row>
    <row r="21" spans="1:19" ht="15.6" x14ac:dyDescent="0.3">
      <c r="A21" s="6" t="s">
        <v>104</v>
      </c>
      <c r="B21" s="6">
        <v>11</v>
      </c>
      <c r="C21" s="6" t="s">
        <v>3</v>
      </c>
      <c r="D21" s="6"/>
      <c r="E21" s="107">
        <v>1</v>
      </c>
      <c r="F21" s="107">
        <v>0</v>
      </c>
      <c r="G21" s="107">
        <v>11</v>
      </c>
      <c r="H21" s="107">
        <v>5</v>
      </c>
      <c r="I21" s="107">
        <v>16</v>
      </c>
      <c r="J21" s="6">
        <v>16</v>
      </c>
      <c r="K21" s="6">
        <v>1</v>
      </c>
      <c r="L21" s="104">
        <v>20</v>
      </c>
      <c r="M21" s="117">
        <v>17</v>
      </c>
      <c r="N21" s="56">
        <f t="shared" ref="N21:N26" si="4">(G21/L21)</f>
        <v>0.55000000000000004</v>
      </c>
      <c r="O21"/>
      <c r="P21"/>
      <c r="Q21"/>
      <c r="S21" s="4"/>
    </row>
    <row r="22" spans="1:19" s="6" customFormat="1" ht="15.6" x14ac:dyDescent="0.3">
      <c r="A22" s="6" t="s">
        <v>104</v>
      </c>
      <c r="B22" s="6">
        <v>11</v>
      </c>
      <c r="C22" s="6" t="s">
        <v>4</v>
      </c>
      <c r="E22" s="107">
        <v>9</v>
      </c>
      <c r="F22" s="107">
        <v>0</v>
      </c>
      <c r="G22" s="107">
        <v>21</v>
      </c>
      <c r="H22" s="107">
        <v>1</v>
      </c>
      <c r="I22" s="107">
        <v>22</v>
      </c>
      <c r="J22" s="6">
        <v>25</v>
      </c>
      <c r="K22" s="6">
        <v>1</v>
      </c>
      <c r="L22" s="104">
        <v>23</v>
      </c>
      <c r="M22" s="117">
        <v>31</v>
      </c>
      <c r="N22" s="56">
        <f t="shared" si="4"/>
        <v>0.91304347826086951</v>
      </c>
    </row>
    <row r="23" spans="1:19" s="6" customFormat="1" ht="15.6" x14ac:dyDescent="0.3">
      <c r="A23" s="6" t="s">
        <v>104</v>
      </c>
      <c r="B23" s="6">
        <v>11</v>
      </c>
      <c r="C23" s="6" t="s">
        <v>5</v>
      </c>
      <c r="E23" s="107">
        <v>0</v>
      </c>
      <c r="F23" s="107">
        <v>0</v>
      </c>
      <c r="G23" s="107">
        <v>8</v>
      </c>
      <c r="H23" s="107">
        <v>1</v>
      </c>
      <c r="I23" s="107">
        <v>9</v>
      </c>
      <c r="J23" s="6">
        <v>9</v>
      </c>
      <c r="K23" s="6">
        <v>1</v>
      </c>
      <c r="L23" s="104">
        <v>9</v>
      </c>
      <c r="M23" s="117">
        <v>9</v>
      </c>
      <c r="N23" s="56">
        <f t="shared" si="4"/>
        <v>0.88888888888888884</v>
      </c>
    </row>
    <row r="24" spans="1:19" s="6" customFormat="1" ht="15.6" x14ac:dyDescent="0.3">
      <c r="A24" s="6" t="s">
        <v>104</v>
      </c>
      <c r="B24" s="6">
        <v>11</v>
      </c>
      <c r="C24" s="6" t="s">
        <v>77</v>
      </c>
      <c r="E24" s="107">
        <v>1</v>
      </c>
      <c r="F24" s="107">
        <v>0</v>
      </c>
      <c r="G24" s="107">
        <v>11</v>
      </c>
      <c r="H24" s="107">
        <v>2</v>
      </c>
      <c r="I24" s="107">
        <v>13</v>
      </c>
      <c r="J24" s="6">
        <v>13</v>
      </c>
      <c r="K24" s="6">
        <v>1</v>
      </c>
      <c r="L24" s="104">
        <v>20</v>
      </c>
      <c r="M24" s="117">
        <v>14</v>
      </c>
      <c r="N24" s="56">
        <f t="shared" si="4"/>
        <v>0.55000000000000004</v>
      </c>
    </row>
    <row r="25" spans="1:19" s="6" customFormat="1" ht="15.6" x14ac:dyDescent="0.3">
      <c r="A25" s="6" t="s">
        <v>104</v>
      </c>
      <c r="B25" s="6">
        <v>11</v>
      </c>
      <c r="C25" s="6" t="s">
        <v>6</v>
      </c>
      <c r="E25" s="107">
        <v>0</v>
      </c>
      <c r="F25" s="107">
        <v>0</v>
      </c>
      <c r="G25" s="107">
        <v>9</v>
      </c>
      <c r="H25" s="107">
        <v>6</v>
      </c>
      <c r="I25" s="107">
        <v>15</v>
      </c>
      <c r="J25" s="6">
        <v>15</v>
      </c>
      <c r="K25" s="6">
        <v>1</v>
      </c>
      <c r="L25" s="104">
        <v>12</v>
      </c>
      <c r="M25" s="117">
        <v>15</v>
      </c>
      <c r="N25" s="56">
        <f t="shared" si="4"/>
        <v>0.75</v>
      </c>
    </row>
    <row r="26" spans="1:19" s="156" customFormat="1" ht="15.6" x14ac:dyDescent="0.3">
      <c r="A26" s="157" t="s">
        <v>2724</v>
      </c>
      <c r="B26" s="157"/>
      <c r="C26" s="157"/>
      <c r="E26" s="157">
        <f t="shared" ref="E26:L26" si="5">SUM(E21:E25)</f>
        <v>11</v>
      </c>
      <c r="F26" s="157">
        <f t="shared" si="5"/>
        <v>0</v>
      </c>
      <c r="G26" s="157">
        <f t="shared" si="5"/>
        <v>60</v>
      </c>
      <c r="H26" s="157">
        <f t="shared" si="5"/>
        <v>15</v>
      </c>
      <c r="I26" s="157">
        <f t="shared" si="5"/>
        <v>75</v>
      </c>
      <c r="J26" s="157">
        <f t="shared" si="5"/>
        <v>78</v>
      </c>
      <c r="K26" s="157">
        <f t="shared" si="5"/>
        <v>5</v>
      </c>
      <c r="L26" s="157">
        <f t="shared" si="5"/>
        <v>84</v>
      </c>
      <c r="M26" s="156">
        <f>SUM(M21:M25)</f>
        <v>86</v>
      </c>
      <c r="N26" s="158">
        <f t="shared" si="4"/>
        <v>0.7142857142857143</v>
      </c>
    </row>
    <row r="27" spans="1:19" s="6" customFormat="1" ht="15.6" x14ac:dyDescent="0.3">
      <c r="A27" s="117"/>
      <c r="B27" s="104"/>
      <c r="C27" s="104"/>
      <c r="E27" s="104"/>
      <c r="F27" s="104"/>
      <c r="G27" s="104"/>
      <c r="H27" s="104"/>
      <c r="I27" s="107"/>
      <c r="J27" s="104"/>
      <c r="K27" s="104"/>
      <c r="L27" s="104"/>
      <c r="N27" s="56"/>
    </row>
    <row r="28" spans="1:19" s="8" customFormat="1" ht="15.6" x14ac:dyDescent="0.3">
      <c r="A28" s="132" t="s">
        <v>104</v>
      </c>
      <c r="B28" s="132">
        <v>12</v>
      </c>
      <c r="C28" s="132" t="s">
        <v>7</v>
      </c>
      <c r="D28" s="132"/>
      <c r="E28" s="189">
        <v>0</v>
      </c>
      <c r="F28" s="169">
        <v>0</v>
      </c>
      <c r="G28" s="189">
        <v>0</v>
      </c>
      <c r="H28" s="189">
        <v>0</v>
      </c>
      <c r="I28" s="189">
        <v>0</v>
      </c>
      <c r="J28" s="189">
        <v>0</v>
      </c>
      <c r="K28" s="132">
        <v>0</v>
      </c>
      <c r="L28" s="120">
        <v>5</v>
      </c>
      <c r="M28" s="189">
        <v>0</v>
      </c>
      <c r="N28" s="153">
        <f t="shared" ref="N28:N33" si="6">(G28/L28)</f>
        <v>0</v>
      </c>
      <c r="O28" s="159"/>
      <c r="P28" s="159"/>
      <c r="Q28" s="159"/>
      <c r="R28" s="159"/>
      <c r="S28" s="159"/>
    </row>
    <row r="29" spans="1:19" s="6" customFormat="1" ht="15.6" x14ac:dyDescent="0.3">
      <c r="A29" s="135" t="s">
        <v>104</v>
      </c>
      <c r="B29" s="135">
        <v>12</v>
      </c>
      <c r="C29" s="135" t="s">
        <v>8</v>
      </c>
      <c r="D29" s="135"/>
      <c r="E29" s="190">
        <v>2</v>
      </c>
      <c r="F29" s="170">
        <v>0</v>
      </c>
      <c r="G29" s="190">
        <v>6</v>
      </c>
      <c r="H29" s="190">
        <v>0</v>
      </c>
      <c r="I29" s="190">
        <v>6</v>
      </c>
      <c r="J29" s="190">
        <v>8</v>
      </c>
      <c r="K29" s="135">
        <v>0</v>
      </c>
      <c r="L29" s="133">
        <v>9</v>
      </c>
      <c r="M29" s="190">
        <v>7</v>
      </c>
      <c r="N29" s="155">
        <f t="shared" si="6"/>
        <v>0.66666666666666663</v>
      </c>
      <c r="O29" s="135"/>
      <c r="P29" s="135"/>
      <c r="Q29" s="135"/>
      <c r="R29" s="135"/>
      <c r="S29" s="135"/>
    </row>
    <row r="30" spans="1:19" s="6" customFormat="1" ht="15.6" x14ac:dyDescent="0.3">
      <c r="A30" s="6" t="s">
        <v>104</v>
      </c>
      <c r="B30" s="6">
        <v>12</v>
      </c>
      <c r="C30" s="6" t="s">
        <v>10</v>
      </c>
      <c r="E30" s="117">
        <v>2</v>
      </c>
      <c r="F30" s="107">
        <v>0</v>
      </c>
      <c r="G30" s="117">
        <v>11</v>
      </c>
      <c r="H30" s="117">
        <v>1</v>
      </c>
      <c r="I30" s="117">
        <v>12</v>
      </c>
      <c r="J30" s="117">
        <v>14</v>
      </c>
      <c r="K30" s="6">
        <v>1</v>
      </c>
      <c r="L30" s="104">
        <v>16</v>
      </c>
      <c r="M30" s="117">
        <v>13</v>
      </c>
      <c r="N30" s="56">
        <f t="shared" si="6"/>
        <v>0.6875</v>
      </c>
    </row>
    <row r="31" spans="1:19" s="6" customFormat="1" ht="15.6" x14ac:dyDescent="0.3">
      <c r="A31" s="6" t="s">
        <v>104</v>
      </c>
      <c r="B31" s="6">
        <v>12</v>
      </c>
      <c r="C31" s="6" t="s">
        <v>11</v>
      </c>
      <c r="E31" s="117">
        <v>4</v>
      </c>
      <c r="F31" s="107">
        <v>0</v>
      </c>
      <c r="G31" s="117">
        <v>15</v>
      </c>
      <c r="H31" s="117">
        <v>1</v>
      </c>
      <c r="I31" s="117">
        <v>16</v>
      </c>
      <c r="J31" s="117">
        <v>20</v>
      </c>
      <c r="K31" s="6">
        <v>1</v>
      </c>
      <c r="L31" s="104">
        <v>21</v>
      </c>
      <c r="M31" s="117">
        <v>18</v>
      </c>
      <c r="N31" s="56">
        <f t="shared" si="6"/>
        <v>0.7142857142857143</v>
      </c>
    </row>
    <row r="32" spans="1:19" s="6" customFormat="1" ht="15.6" x14ac:dyDescent="0.3">
      <c r="A32" s="6" t="s">
        <v>104</v>
      </c>
      <c r="B32" s="6">
        <v>12</v>
      </c>
      <c r="C32" s="6" t="s">
        <v>9</v>
      </c>
      <c r="E32" s="117">
        <v>1</v>
      </c>
      <c r="F32" s="107">
        <v>0</v>
      </c>
      <c r="G32" s="117">
        <v>9</v>
      </c>
      <c r="H32" s="117">
        <v>6</v>
      </c>
      <c r="I32" s="117">
        <v>15</v>
      </c>
      <c r="J32" s="117">
        <v>16</v>
      </c>
      <c r="K32" s="6">
        <v>1</v>
      </c>
      <c r="L32" s="104">
        <v>16</v>
      </c>
      <c r="M32" s="117">
        <v>9</v>
      </c>
      <c r="N32" s="56">
        <f t="shared" si="6"/>
        <v>0.5625</v>
      </c>
    </row>
    <row r="33" spans="1:19" s="156" customFormat="1" ht="15.6" x14ac:dyDescent="0.3">
      <c r="A33" s="157" t="s">
        <v>2724</v>
      </c>
      <c r="B33" s="157"/>
      <c r="C33" s="157"/>
      <c r="E33" s="157">
        <f t="shared" ref="E33:M33" si="7">SUM(E28:E32)</f>
        <v>9</v>
      </c>
      <c r="F33" s="157">
        <f t="shared" si="7"/>
        <v>0</v>
      </c>
      <c r="G33" s="157">
        <f t="shared" si="7"/>
        <v>41</v>
      </c>
      <c r="H33" s="157">
        <f t="shared" si="7"/>
        <v>8</v>
      </c>
      <c r="I33" s="157">
        <f t="shared" si="7"/>
        <v>49</v>
      </c>
      <c r="J33" s="157">
        <f t="shared" si="7"/>
        <v>58</v>
      </c>
      <c r="K33" s="157">
        <f t="shared" si="7"/>
        <v>3</v>
      </c>
      <c r="L33" s="157">
        <f t="shared" si="7"/>
        <v>67</v>
      </c>
      <c r="M33" s="157">
        <f t="shared" si="7"/>
        <v>47</v>
      </c>
      <c r="N33" s="158">
        <f t="shared" si="6"/>
        <v>0.61194029850746268</v>
      </c>
    </row>
    <row r="34" spans="1:19" s="6" customFormat="1" ht="15.6" x14ac:dyDescent="0.3">
      <c r="A34" s="117"/>
      <c r="B34" s="104"/>
      <c r="C34" s="104"/>
      <c r="E34" s="104"/>
      <c r="F34" s="104"/>
      <c r="G34" s="104"/>
      <c r="H34" s="104"/>
      <c r="I34" s="107"/>
      <c r="J34" s="104"/>
      <c r="K34" s="104"/>
      <c r="L34" s="104"/>
      <c r="N34" s="56"/>
    </row>
    <row r="35" spans="1:19" s="6" customFormat="1" ht="15.6" x14ac:dyDescent="0.3">
      <c r="A35" s="6" t="s">
        <v>104</v>
      </c>
      <c r="B35" s="6">
        <v>14</v>
      </c>
      <c r="C35" s="6" t="s">
        <v>78</v>
      </c>
      <c r="E35" s="104">
        <v>2</v>
      </c>
      <c r="F35" s="107">
        <v>0</v>
      </c>
      <c r="G35" s="104">
        <v>11</v>
      </c>
      <c r="H35" s="107">
        <v>0</v>
      </c>
      <c r="I35" s="104">
        <v>11</v>
      </c>
      <c r="J35" s="104">
        <v>13</v>
      </c>
      <c r="K35" s="6">
        <v>1</v>
      </c>
      <c r="L35" s="104">
        <v>13</v>
      </c>
      <c r="M35" s="191">
        <v>12</v>
      </c>
      <c r="N35" s="56">
        <f t="shared" ref="N35:N40" si="8">(G35/L35)</f>
        <v>0.84615384615384615</v>
      </c>
    </row>
    <row r="36" spans="1:19" s="8" customFormat="1" ht="15.6" x14ac:dyDescent="0.3">
      <c r="A36" s="6" t="s">
        <v>104</v>
      </c>
      <c r="B36" s="6">
        <v>14</v>
      </c>
      <c r="C36" s="6" t="s">
        <v>12</v>
      </c>
      <c r="D36" s="6"/>
      <c r="E36" s="104">
        <v>0</v>
      </c>
      <c r="F36" s="107">
        <v>0</v>
      </c>
      <c r="G36" s="104">
        <v>10</v>
      </c>
      <c r="H36" s="107">
        <v>0</v>
      </c>
      <c r="I36" s="104">
        <v>10</v>
      </c>
      <c r="J36" s="104">
        <v>10</v>
      </c>
      <c r="K36" s="6">
        <v>1</v>
      </c>
      <c r="L36" s="104">
        <v>10</v>
      </c>
      <c r="M36" s="191">
        <v>10</v>
      </c>
      <c r="N36" s="56">
        <f t="shared" si="8"/>
        <v>1</v>
      </c>
    </row>
    <row r="37" spans="1:19" s="6" customFormat="1" ht="15.6" x14ac:dyDescent="0.3">
      <c r="A37" s="6" t="s">
        <v>104</v>
      </c>
      <c r="B37" s="6">
        <v>14</v>
      </c>
      <c r="C37" s="6" t="s">
        <v>13</v>
      </c>
      <c r="E37" s="104">
        <v>1</v>
      </c>
      <c r="F37" s="107">
        <v>0</v>
      </c>
      <c r="G37" s="104">
        <v>13</v>
      </c>
      <c r="H37" s="107">
        <v>1</v>
      </c>
      <c r="I37" s="104">
        <v>14</v>
      </c>
      <c r="J37" s="104">
        <v>15</v>
      </c>
      <c r="K37" s="6">
        <v>1</v>
      </c>
      <c r="L37" s="104">
        <v>13</v>
      </c>
      <c r="M37" s="191">
        <v>13</v>
      </c>
      <c r="N37" s="56">
        <f t="shared" si="8"/>
        <v>1</v>
      </c>
    </row>
    <row r="38" spans="1:19" s="6" customFormat="1" ht="15.6" x14ac:dyDescent="0.3">
      <c r="A38" s="6" t="s">
        <v>104</v>
      </c>
      <c r="B38" s="6">
        <v>14</v>
      </c>
      <c r="C38" s="6" t="s">
        <v>14</v>
      </c>
      <c r="E38" s="104">
        <v>8</v>
      </c>
      <c r="F38" s="107">
        <v>0</v>
      </c>
      <c r="G38" s="104">
        <v>0</v>
      </c>
      <c r="H38" s="107">
        <v>8</v>
      </c>
      <c r="I38" s="104">
        <v>8</v>
      </c>
      <c r="J38" s="104">
        <v>16</v>
      </c>
      <c r="K38" s="6">
        <v>0</v>
      </c>
      <c r="L38" s="104">
        <v>11</v>
      </c>
      <c r="M38" s="191">
        <v>8</v>
      </c>
      <c r="N38" s="56">
        <f t="shared" si="8"/>
        <v>0</v>
      </c>
    </row>
    <row r="39" spans="1:19" s="6" customFormat="1" ht="15.6" x14ac:dyDescent="0.3">
      <c r="A39" s="6" t="s">
        <v>104</v>
      </c>
      <c r="B39" s="6">
        <v>14</v>
      </c>
      <c r="C39" s="6" t="s">
        <v>83</v>
      </c>
      <c r="E39" s="104">
        <v>1</v>
      </c>
      <c r="F39" s="107">
        <v>0</v>
      </c>
      <c r="G39" s="104">
        <v>8</v>
      </c>
      <c r="H39" s="107">
        <v>2</v>
      </c>
      <c r="I39" s="104">
        <v>10</v>
      </c>
      <c r="J39" s="104">
        <v>11</v>
      </c>
      <c r="K39" s="6">
        <v>1</v>
      </c>
      <c r="L39" s="104">
        <v>20</v>
      </c>
      <c r="M39" s="191">
        <v>9</v>
      </c>
      <c r="N39" s="56">
        <f t="shared" si="8"/>
        <v>0.4</v>
      </c>
    </row>
    <row r="40" spans="1:19" s="156" customFormat="1" ht="15.6" x14ac:dyDescent="0.3">
      <c r="A40" s="157" t="s">
        <v>2724</v>
      </c>
      <c r="B40" s="157"/>
      <c r="C40" s="157"/>
      <c r="E40" s="157">
        <f t="shared" ref="E40:M40" si="9">SUM(E35:E39)</f>
        <v>12</v>
      </c>
      <c r="F40" s="157">
        <f t="shared" si="9"/>
        <v>0</v>
      </c>
      <c r="G40" s="157">
        <f t="shared" si="9"/>
        <v>42</v>
      </c>
      <c r="H40" s="157">
        <f t="shared" si="9"/>
        <v>11</v>
      </c>
      <c r="I40" s="157">
        <f t="shared" si="9"/>
        <v>53</v>
      </c>
      <c r="J40" s="157">
        <f t="shared" si="9"/>
        <v>65</v>
      </c>
      <c r="K40" s="157">
        <f t="shared" si="9"/>
        <v>4</v>
      </c>
      <c r="L40" s="157">
        <f t="shared" si="9"/>
        <v>67</v>
      </c>
      <c r="M40" s="157">
        <f t="shared" si="9"/>
        <v>52</v>
      </c>
      <c r="N40" s="158">
        <f t="shared" si="8"/>
        <v>0.62686567164179108</v>
      </c>
    </row>
    <row r="41" spans="1:19" s="6" customFormat="1" ht="15.6" x14ac:dyDescent="0.3">
      <c r="A41" s="117"/>
      <c r="B41" s="104"/>
      <c r="C41" s="104"/>
      <c r="E41" s="104"/>
      <c r="F41" s="104"/>
      <c r="G41" s="104"/>
      <c r="H41" s="104"/>
      <c r="I41" s="107"/>
      <c r="J41" s="104"/>
      <c r="K41" s="104"/>
      <c r="L41" s="104"/>
      <c r="N41" s="56"/>
    </row>
    <row r="42" spans="1:19" s="6" customFormat="1" ht="15.6" x14ac:dyDescent="0.3">
      <c r="A42" s="6" t="s">
        <v>104</v>
      </c>
      <c r="B42" s="6">
        <v>18</v>
      </c>
      <c r="C42" s="6" t="s">
        <v>17</v>
      </c>
      <c r="E42" s="104">
        <v>7</v>
      </c>
      <c r="F42" s="107">
        <v>0</v>
      </c>
      <c r="G42" s="104">
        <v>32</v>
      </c>
      <c r="H42" s="107">
        <v>6</v>
      </c>
      <c r="I42" s="104">
        <v>38</v>
      </c>
      <c r="J42" s="104">
        <v>45</v>
      </c>
      <c r="K42" s="6">
        <v>1</v>
      </c>
      <c r="L42" s="117">
        <v>36</v>
      </c>
      <c r="M42" s="6">
        <v>33</v>
      </c>
      <c r="N42" s="56">
        <f t="shared" ref="N42:N49" si="10">(G42/L42)</f>
        <v>0.88888888888888884</v>
      </c>
    </row>
    <row r="43" spans="1:19" s="6" customFormat="1" ht="15.6" x14ac:dyDescent="0.3">
      <c r="A43" s="6" t="s">
        <v>104</v>
      </c>
      <c r="B43" s="6">
        <v>18</v>
      </c>
      <c r="C43" s="6" t="s">
        <v>15</v>
      </c>
      <c r="E43" s="104">
        <v>1</v>
      </c>
      <c r="F43" s="107">
        <v>0</v>
      </c>
      <c r="G43" s="104">
        <v>11</v>
      </c>
      <c r="H43" s="107">
        <v>4</v>
      </c>
      <c r="I43" s="104">
        <v>15</v>
      </c>
      <c r="J43" s="104">
        <v>16</v>
      </c>
      <c r="K43" s="6">
        <v>1</v>
      </c>
      <c r="L43" s="117">
        <v>12</v>
      </c>
      <c r="M43" s="6">
        <v>12</v>
      </c>
      <c r="N43" s="56">
        <f t="shared" si="10"/>
        <v>0.91666666666666663</v>
      </c>
    </row>
    <row r="44" spans="1:19" s="8" customFormat="1" ht="15.6" x14ac:dyDescent="0.3">
      <c r="A44" s="6" t="s">
        <v>104</v>
      </c>
      <c r="B44" s="6">
        <v>18</v>
      </c>
      <c r="C44" s="6" t="s">
        <v>18</v>
      </c>
      <c r="D44" s="6"/>
      <c r="E44" s="104">
        <v>1</v>
      </c>
      <c r="F44" s="107">
        <v>0</v>
      </c>
      <c r="G44" s="104">
        <v>18</v>
      </c>
      <c r="H44" s="107">
        <v>0</v>
      </c>
      <c r="I44" s="104">
        <v>18</v>
      </c>
      <c r="J44" s="104">
        <v>19</v>
      </c>
      <c r="K44" s="6">
        <v>1</v>
      </c>
      <c r="L44" s="117">
        <v>18</v>
      </c>
      <c r="M44" s="6">
        <v>18</v>
      </c>
      <c r="N44" s="56">
        <f t="shared" si="10"/>
        <v>1</v>
      </c>
    </row>
    <row r="45" spans="1:19" s="6" customFormat="1" ht="15.6" x14ac:dyDescent="0.3">
      <c r="A45" s="6" t="s">
        <v>104</v>
      </c>
      <c r="B45" s="6">
        <v>18</v>
      </c>
      <c r="C45" s="6" t="s">
        <v>19</v>
      </c>
      <c r="E45" s="104">
        <v>3</v>
      </c>
      <c r="F45" s="107">
        <v>0</v>
      </c>
      <c r="G45" s="104">
        <v>8</v>
      </c>
      <c r="H45" s="107">
        <v>0</v>
      </c>
      <c r="I45" s="104">
        <v>8</v>
      </c>
      <c r="J45" s="104">
        <v>11</v>
      </c>
      <c r="K45" s="6">
        <v>1</v>
      </c>
      <c r="L45" s="117">
        <v>9</v>
      </c>
      <c r="M45" s="6">
        <v>8</v>
      </c>
      <c r="N45" s="56">
        <f t="shared" si="10"/>
        <v>0.88888888888888884</v>
      </c>
    </row>
    <row r="46" spans="1:19" s="6" customFormat="1" ht="15.6" x14ac:dyDescent="0.3">
      <c r="A46" s="132" t="s">
        <v>104</v>
      </c>
      <c r="B46" s="132">
        <v>18</v>
      </c>
      <c r="C46" s="132" t="s">
        <v>20</v>
      </c>
      <c r="D46" s="132"/>
      <c r="E46" s="120">
        <v>0</v>
      </c>
      <c r="F46" s="169">
        <v>0</v>
      </c>
      <c r="G46" s="120">
        <v>2</v>
      </c>
      <c r="H46" s="169">
        <v>0</v>
      </c>
      <c r="I46" s="120">
        <v>2</v>
      </c>
      <c r="J46" s="120">
        <v>2</v>
      </c>
      <c r="K46" s="132">
        <v>0</v>
      </c>
      <c r="L46" s="189">
        <v>2</v>
      </c>
      <c r="M46" s="132">
        <v>2</v>
      </c>
      <c r="N46" s="153">
        <f t="shared" si="10"/>
        <v>1</v>
      </c>
      <c r="O46" s="132"/>
      <c r="P46" s="132"/>
      <c r="Q46" s="132"/>
      <c r="R46" s="132"/>
      <c r="S46" s="132"/>
    </row>
    <row r="47" spans="1:19" s="6" customFormat="1" ht="15.6" x14ac:dyDescent="0.3">
      <c r="A47" s="6" t="s">
        <v>104</v>
      </c>
      <c r="B47" s="6">
        <v>18</v>
      </c>
      <c r="C47" s="6" t="s">
        <v>16</v>
      </c>
      <c r="E47" s="104">
        <v>9</v>
      </c>
      <c r="F47" s="107">
        <v>0</v>
      </c>
      <c r="G47" s="104">
        <v>14</v>
      </c>
      <c r="H47" s="107">
        <v>0</v>
      </c>
      <c r="I47" s="104">
        <v>14</v>
      </c>
      <c r="J47" s="104">
        <v>23</v>
      </c>
      <c r="K47" s="6">
        <v>1</v>
      </c>
      <c r="L47" s="117">
        <v>19</v>
      </c>
      <c r="M47" s="6">
        <v>15</v>
      </c>
      <c r="N47" s="56">
        <f t="shared" si="10"/>
        <v>0.73684210526315785</v>
      </c>
    </row>
    <row r="48" spans="1:19" s="156" customFormat="1" ht="15.6" x14ac:dyDescent="0.3">
      <c r="A48" s="157" t="s">
        <v>2724</v>
      </c>
      <c r="B48" s="157"/>
      <c r="C48" s="157"/>
      <c r="E48" s="157">
        <f t="shared" ref="E48:M48" si="11">SUM(E42:E47)</f>
        <v>21</v>
      </c>
      <c r="F48" s="157">
        <f t="shared" si="11"/>
        <v>0</v>
      </c>
      <c r="G48" s="157">
        <f t="shared" si="11"/>
        <v>85</v>
      </c>
      <c r="H48" s="157">
        <f t="shared" si="11"/>
        <v>10</v>
      </c>
      <c r="I48" s="157">
        <f t="shared" si="11"/>
        <v>95</v>
      </c>
      <c r="J48" s="157">
        <f t="shared" si="11"/>
        <v>116</v>
      </c>
      <c r="K48" s="157">
        <f t="shared" si="11"/>
        <v>5</v>
      </c>
      <c r="L48" s="157">
        <f t="shared" si="11"/>
        <v>96</v>
      </c>
      <c r="M48" s="157">
        <f t="shared" si="11"/>
        <v>88</v>
      </c>
      <c r="N48" s="158">
        <f t="shared" si="10"/>
        <v>0.88541666666666663</v>
      </c>
    </row>
    <row r="49" spans="1:19" s="161" customFormat="1" ht="15.6" x14ac:dyDescent="0.3">
      <c r="A49" s="160" t="s">
        <v>3834</v>
      </c>
      <c r="B49" s="160"/>
      <c r="C49" s="160"/>
      <c r="E49" s="160">
        <f t="shared" ref="E49:M49" si="12">SUM(E26+E33+E40+E48)</f>
        <v>53</v>
      </c>
      <c r="F49" s="160">
        <f t="shared" si="12"/>
        <v>0</v>
      </c>
      <c r="G49" s="160">
        <f t="shared" si="12"/>
        <v>228</v>
      </c>
      <c r="H49" s="160">
        <f t="shared" si="12"/>
        <v>44</v>
      </c>
      <c r="I49" s="160">
        <f t="shared" si="12"/>
        <v>272</v>
      </c>
      <c r="J49" s="160">
        <f t="shared" si="12"/>
        <v>317</v>
      </c>
      <c r="K49" s="160">
        <f t="shared" si="12"/>
        <v>17</v>
      </c>
      <c r="L49" s="160">
        <f t="shared" si="12"/>
        <v>314</v>
      </c>
      <c r="M49" s="160">
        <f t="shared" si="12"/>
        <v>273</v>
      </c>
      <c r="N49" s="162">
        <f t="shared" si="10"/>
        <v>0.72611464968152861</v>
      </c>
    </row>
    <row r="50" spans="1:19" s="6" customFormat="1" ht="15.6" x14ac:dyDescent="0.3">
      <c r="A50" s="117"/>
      <c r="B50" s="104"/>
      <c r="C50" s="104"/>
      <c r="E50" s="104"/>
      <c r="F50" s="104"/>
      <c r="G50" s="104"/>
      <c r="H50" s="104"/>
      <c r="I50" s="104"/>
      <c r="J50" s="104"/>
      <c r="K50" s="104"/>
      <c r="L50" s="104"/>
      <c r="N50" s="56"/>
    </row>
    <row r="51" spans="1:19" s="6" customFormat="1" ht="15.6" x14ac:dyDescent="0.3">
      <c r="A51" s="6" t="s">
        <v>792</v>
      </c>
      <c r="B51" s="6">
        <v>21</v>
      </c>
      <c r="C51" s="6" t="s">
        <v>22</v>
      </c>
      <c r="E51" s="117">
        <v>2</v>
      </c>
      <c r="F51" s="107">
        <v>0</v>
      </c>
      <c r="G51" s="117">
        <v>18</v>
      </c>
      <c r="H51" s="107">
        <v>0</v>
      </c>
      <c r="I51" s="117">
        <v>18</v>
      </c>
      <c r="J51" s="117">
        <v>20</v>
      </c>
      <c r="K51" s="6">
        <v>1</v>
      </c>
      <c r="L51" s="104">
        <v>20</v>
      </c>
      <c r="M51" s="6">
        <v>18</v>
      </c>
      <c r="N51" s="56">
        <f t="shared" ref="N51:N56" si="13">(G51/J51)</f>
        <v>0.9</v>
      </c>
    </row>
    <row r="52" spans="1:19" s="6" customFormat="1" ht="15.6" x14ac:dyDescent="0.3">
      <c r="A52" s="135" t="s">
        <v>792</v>
      </c>
      <c r="B52" s="135">
        <v>21</v>
      </c>
      <c r="C52" s="135" t="s">
        <v>23</v>
      </c>
      <c r="D52" s="135"/>
      <c r="E52" s="190">
        <v>1</v>
      </c>
      <c r="F52" s="170">
        <v>0</v>
      </c>
      <c r="G52" s="190">
        <v>6</v>
      </c>
      <c r="H52" s="170">
        <v>1</v>
      </c>
      <c r="I52" s="190">
        <v>7</v>
      </c>
      <c r="J52" s="190">
        <v>8</v>
      </c>
      <c r="K52" s="135">
        <v>0</v>
      </c>
      <c r="L52" s="154">
        <v>8</v>
      </c>
      <c r="M52" s="135">
        <v>7</v>
      </c>
      <c r="N52" s="155">
        <f t="shared" si="13"/>
        <v>0.75</v>
      </c>
      <c r="O52" s="135"/>
      <c r="P52" s="135"/>
      <c r="Q52" s="135"/>
      <c r="R52" s="135"/>
      <c r="S52" s="135"/>
    </row>
    <row r="53" spans="1:19" s="8" customFormat="1" ht="15.6" x14ac:dyDescent="0.3">
      <c r="A53" s="135" t="s">
        <v>792</v>
      </c>
      <c r="B53" s="135">
        <v>21</v>
      </c>
      <c r="C53" s="135" t="s">
        <v>1284</v>
      </c>
      <c r="D53" s="135"/>
      <c r="E53" s="190">
        <v>0</v>
      </c>
      <c r="F53" s="170">
        <v>0</v>
      </c>
      <c r="G53" s="190">
        <v>7</v>
      </c>
      <c r="H53" s="170">
        <v>1</v>
      </c>
      <c r="I53" s="190">
        <v>8</v>
      </c>
      <c r="J53" s="190">
        <v>8</v>
      </c>
      <c r="K53" s="135">
        <v>0</v>
      </c>
      <c r="L53" s="133">
        <v>8</v>
      </c>
      <c r="M53" s="135">
        <v>7</v>
      </c>
      <c r="N53" s="155">
        <f t="shared" si="13"/>
        <v>0.875</v>
      </c>
      <c r="O53" s="163"/>
      <c r="P53" s="163"/>
      <c r="Q53" s="163"/>
      <c r="R53" s="163"/>
      <c r="S53" s="163"/>
    </row>
    <row r="54" spans="1:19" s="41" customFormat="1" ht="15.6" x14ac:dyDescent="0.3">
      <c r="A54" s="6" t="s">
        <v>792</v>
      </c>
      <c r="B54" s="6">
        <v>21</v>
      </c>
      <c r="C54" s="6" t="s">
        <v>24</v>
      </c>
      <c r="D54" s="6"/>
      <c r="E54" s="117">
        <v>1</v>
      </c>
      <c r="F54" s="107">
        <v>0</v>
      </c>
      <c r="G54" s="117">
        <v>10</v>
      </c>
      <c r="H54" s="107">
        <v>3</v>
      </c>
      <c r="I54" s="117">
        <v>13</v>
      </c>
      <c r="J54" s="117">
        <v>14</v>
      </c>
      <c r="K54" s="6">
        <v>1</v>
      </c>
      <c r="L54" s="104">
        <v>13</v>
      </c>
      <c r="M54" s="6">
        <v>11</v>
      </c>
      <c r="N54" s="56">
        <f t="shared" si="13"/>
        <v>0.7142857142857143</v>
      </c>
    </row>
    <row r="55" spans="1:19" s="6" customFormat="1" ht="15.6" x14ac:dyDescent="0.3">
      <c r="A55" s="6" t="s">
        <v>792</v>
      </c>
      <c r="B55" s="6">
        <v>21</v>
      </c>
      <c r="C55" s="6" t="s">
        <v>39</v>
      </c>
      <c r="E55" s="117">
        <v>1</v>
      </c>
      <c r="F55" s="107">
        <v>0</v>
      </c>
      <c r="G55" s="117">
        <v>14</v>
      </c>
      <c r="H55" s="107">
        <v>2</v>
      </c>
      <c r="I55" s="117">
        <v>16</v>
      </c>
      <c r="J55" s="117">
        <v>17</v>
      </c>
      <c r="K55" s="6">
        <v>1</v>
      </c>
      <c r="L55" s="104">
        <v>16</v>
      </c>
      <c r="M55" s="6">
        <v>14</v>
      </c>
      <c r="N55" s="56">
        <f t="shared" si="13"/>
        <v>0.82352941176470584</v>
      </c>
    </row>
    <row r="56" spans="1:19" s="156" customFormat="1" ht="15.6" x14ac:dyDescent="0.3">
      <c r="A56" s="157" t="s">
        <v>2724</v>
      </c>
      <c r="B56" s="157"/>
      <c r="C56" s="157"/>
      <c r="E56" s="157">
        <f t="shared" ref="E56:L56" si="14">SUM(E51:E55)</f>
        <v>5</v>
      </c>
      <c r="F56" s="157">
        <f t="shared" si="14"/>
        <v>0</v>
      </c>
      <c r="G56" s="157">
        <f t="shared" si="14"/>
        <v>55</v>
      </c>
      <c r="H56" s="157">
        <f t="shared" si="14"/>
        <v>7</v>
      </c>
      <c r="I56" s="157">
        <f t="shared" si="14"/>
        <v>62</v>
      </c>
      <c r="J56" s="157">
        <f>SUM(J51:J55)</f>
        <v>67</v>
      </c>
      <c r="K56" s="157">
        <f t="shared" si="14"/>
        <v>3</v>
      </c>
      <c r="L56" s="157">
        <f t="shared" si="14"/>
        <v>65</v>
      </c>
      <c r="M56" s="156">
        <f>SUM(M51:M55)</f>
        <v>57</v>
      </c>
      <c r="N56" s="158">
        <f t="shared" si="13"/>
        <v>0.82089552238805974</v>
      </c>
    </row>
    <row r="57" spans="1:19" s="6" customFormat="1" ht="15.6" x14ac:dyDescent="0.3">
      <c r="A57" s="117"/>
      <c r="B57" s="104"/>
      <c r="C57" s="104"/>
      <c r="E57" s="104"/>
      <c r="F57" s="104"/>
      <c r="G57" s="104"/>
      <c r="H57" s="104"/>
      <c r="I57" s="104"/>
      <c r="J57" s="104"/>
      <c r="K57" s="104"/>
      <c r="L57" s="104"/>
      <c r="N57" s="56"/>
    </row>
    <row r="58" spans="1:19" s="6" customFormat="1" ht="15.6" x14ac:dyDescent="0.3">
      <c r="A58" s="6" t="s">
        <v>792</v>
      </c>
      <c r="B58" s="6">
        <v>22</v>
      </c>
      <c r="C58" s="6" t="s">
        <v>25</v>
      </c>
      <c r="E58" s="117">
        <v>11</v>
      </c>
      <c r="F58" s="107">
        <v>0</v>
      </c>
      <c r="G58" s="117">
        <v>19</v>
      </c>
      <c r="H58" s="107">
        <v>2</v>
      </c>
      <c r="I58" s="117">
        <v>21</v>
      </c>
      <c r="J58" s="117">
        <v>32</v>
      </c>
      <c r="K58" s="6">
        <v>1</v>
      </c>
      <c r="L58" s="104">
        <v>25</v>
      </c>
      <c r="M58" s="6">
        <v>24</v>
      </c>
      <c r="N58" s="56">
        <f t="shared" ref="N58:N63" si="15">(G58/L58)</f>
        <v>0.76</v>
      </c>
    </row>
    <row r="59" spans="1:19" s="6" customFormat="1" ht="15.6" x14ac:dyDescent="0.3">
      <c r="A59" s="6" t="s">
        <v>792</v>
      </c>
      <c r="B59" s="6">
        <v>22</v>
      </c>
      <c r="C59" s="6" t="s">
        <v>26</v>
      </c>
      <c r="E59" s="117">
        <v>3</v>
      </c>
      <c r="F59" s="107">
        <v>0</v>
      </c>
      <c r="G59" s="117">
        <v>12</v>
      </c>
      <c r="H59" s="107">
        <v>1</v>
      </c>
      <c r="I59" s="117">
        <v>13</v>
      </c>
      <c r="J59" s="117">
        <v>16</v>
      </c>
      <c r="K59" s="6">
        <v>1</v>
      </c>
      <c r="L59" s="104">
        <v>15</v>
      </c>
      <c r="M59" s="6">
        <v>15</v>
      </c>
      <c r="N59" s="56">
        <f t="shared" si="15"/>
        <v>0.8</v>
      </c>
    </row>
    <row r="60" spans="1:19" s="6" customFormat="1" ht="15.6" x14ac:dyDescent="0.3">
      <c r="A60" s="6" t="s">
        <v>792</v>
      </c>
      <c r="B60" s="6">
        <v>22</v>
      </c>
      <c r="C60" s="6" t="s">
        <v>27</v>
      </c>
      <c r="E60" s="117">
        <v>7</v>
      </c>
      <c r="F60" s="107">
        <v>0</v>
      </c>
      <c r="G60" s="117">
        <v>21</v>
      </c>
      <c r="H60" s="107">
        <v>0</v>
      </c>
      <c r="I60" s="117">
        <v>21</v>
      </c>
      <c r="J60" s="117">
        <v>28</v>
      </c>
      <c r="K60" s="6">
        <v>1</v>
      </c>
      <c r="L60" s="104">
        <v>25</v>
      </c>
      <c r="M60" s="6">
        <v>25</v>
      </c>
      <c r="N60" s="56">
        <f t="shared" si="15"/>
        <v>0.84</v>
      </c>
    </row>
    <row r="61" spans="1:19" s="6" customFormat="1" ht="15.6" x14ac:dyDescent="0.3">
      <c r="A61" s="6" t="s">
        <v>792</v>
      </c>
      <c r="B61" s="6">
        <v>22</v>
      </c>
      <c r="C61" s="6" t="s">
        <v>28</v>
      </c>
      <c r="E61" s="117">
        <v>4</v>
      </c>
      <c r="F61" s="107">
        <v>0</v>
      </c>
      <c r="G61" s="117">
        <v>14</v>
      </c>
      <c r="H61" s="107">
        <v>0</v>
      </c>
      <c r="I61" s="117">
        <v>14</v>
      </c>
      <c r="J61" s="117">
        <v>18</v>
      </c>
      <c r="K61" s="6">
        <v>1</v>
      </c>
      <c r="L61" s="104">
        <v>21</v>
      </c>
      <c r="M61" s="6">
        <v>16</v>
      </c>
      <c r="N61" s="56">
        <f t="shared" si="15"/>
        <v>0.66666666666666663</v>
      </c>
    </row>
    <row r="62" spans="1:19" s="8" customFormat="1" ht="15.6" x14ac:dyDescent="0.3">
      <c r="A62" s="6" t="s">
        <v>792</v>
      </c>
      <c r="B62" s="6">
        <v>22</v>
      </c>
      <c r="C62" s="6" t="s">
        <v>2647</v>
      </c>
      <c r="D62" s="6"/>
      <c r="E62" s="117">
        <v>15</v>
      </c>
      <c r="F62" s="107">
        <v>2</v>
      </c>
      <c r="G62" s="117">
        <v>7</v>
      </c>
      <c r="H62" s="107">
        <v>2</v>
      </c>
      <c r="I62" s="117">
        <v>11</v>
      </c>
      <c r="J62" s="117">
        <v>26</v>
      </c>
      <c r="K62" s="6">
        <v>1</v>
      </c>
      <c r="L62" s="104">
        <v>14</v>
      </c>
      <c r="M62" s="6">
        <v>9</v>
      </c>
      <c r="N62" s="56">
        <f t="shared" si="15"/>
        <v>0.5</v>
      </c>
    </row>
    <row r="63" spans="1:19" s="156" customFormat="1" ht="15.6" x14ac:dyDescent="0.3">
      <c r="A63" s="157" t="s">
        <v>2724</v>
      </c>
      <c r="B63" s="157"/>
      <c r="C63" s="157"/>
      <c r="E63" s="157">
        <f t="shared" ref="E63:L63" si="16">SUM(E58:E62)</f>
        <v>40</v>
      </c>
      <c r="F63" s="157">
        <f t="shared" si="16"/>
        <v>2</v>
      </c>
      <c r="G63" s="157">
        <f t="shared" si="16"/>
        <v>73</v>
      </c>
      <c r="H63" s="157">
        <f t="shared" si="16"/>
        <v>5</v>
      </c>
      <c r="I63" s="157">
        <f t="shared" si="16"/>
        <v>80</v>
      </c>
      <c r="J63" s="157">
        <f t="shared" si="16"/>
        <v>120</v>
      </c>
      <c r="K63" s="157">
        <f t="shared" si="16"/>
        <v>5</v>
      </c>
      <c r="L63" s="157">
        <f t="shared" si="16"/>
        <v>100</v>
      </c>
      <c r="M63" s="156">
        <f>SUM(M58:M62)</f>
        <v>89</v>
      </c>
      <c r="N63" s="158">
        <f t="shared" si="15"/>
        <v>0.73</v>
      </c>
    </row>
    <row r="64" spans="1:19" s="6" customFormat="1" ht="15.6" x14ac:dyDescent="0.3">
      <c r="A64" s="117"/>
      <c r="B64" s="104"/>
      <c r="C64" s="104"/>
      <c r="E64" s="104"/>
      <c r="F64" s="104"/>
      <c r="G64" s="104"/>
      <c r="H64" s="104"/>
      <c r="I64" s="104"/>
      <c r="J64" s="104"/>
      <c r="K64" s="104"/>
      <c r="L64" s="104"/>
      <c r="N64" s="56"/>
    </row>
    <row r="65" spans="1:14" s="6" customFormat="1" ht="15.6" x14ac:dyDescent="0.3">
      <c r="A65" s="6" t="s">
        <v>792</v>
      </c>
      <c r="B65" s="6">
        <v>23</v>
      </c>
      <c r="C65" s="6" t="s">
        <v>35</v>
      </c>
      <c r="E65" s="117">
        <v>1</v>
      </c>
      <c r="F65" s="107">
        <v>0</v>
      </c>
      <c r="G65" s="107">
        <v>8</v>
      </c>
      <c r="H65" s="107">
        <v>1</v>
      </c>
      <c r="I65" s="107">
        <v>9</v>
      </c>
      <c r="J65">
        <v>10</v>
      </c>
      <c r="K65" s="6">
        <v>1</v>
      </c>
      <c r="L65" s="104">
        <v>14</v>
      </c>
      <c r="M65" s="6">
        <v>9</v>
      </c>
      <c r="N65" s="56">
        <f t="shared" ref="N65:N70" si="17">(G65/L65)</f>
        <v>0.5714285714285714</v>
      </c>
    </row>
    <row r="66" spans="1:14" s="6" customFormat="1" ht="15.6" x14ac:dyDescent="0.3">
      <c r="A66" s="6" t="s">
        <v>792</v>
      </c>
      <c r="B66" s="6">
        <v>23</v>
      </c>
      <c r="C66" s="6" t="s">
        <v>30</v>
      </c>
      <c r="E66" s="117">
        <v>5</v>
      </c>
      <c r="F66" s="107">
        <v>0</v>
      </c>
      <c r="G66" s="107">
        <v>13</v>
      </c>
      <c r="H66" s="107">
        <v>1</v>
      </c>
      <c r="I66" s="107">
        <v>14</v>
      </c>
      <c r="J66">
        <v>19</v>
      </c>
      <c r="K66" s="6">
        <v>1</v>
      </c>
      <c r="L66" s="104">
        <v>16</v>
      </c>
      <c r="M66" s="6">
        <v>14</v>
      </c>
      <c r="N66" s="56">
        <f t="shared" si="17"/>
        <v>0.8125</v>
      </c>
    </row>
    <row r="67" spans="1:14" s="6" customFormat="1" ht="15.6" x14ac:dyDescent="0.3">
      <c r="A67" s="6" t="s">
        <v>792</v>
      </c>
      <c r="B67" s="6">
        <v>23</v>
      </c>
      <c r="C67" s="6" t="s">
        <v>31</v>
      </c>
      <c r="E67" s="117">
        <v>1</v>
      </c>
      <c r="F67" s="107">
        <v>0</v>
      </c>
      <c r="G67" s="107">
        <v>15</v>
      </c>
      <c r="H67" s="107">
        <v>3</v>
      </c>
      <c r="I67" s="107">
        <v>18</v>
      </c>
      <c r="J67">
        <v>19</v>
      </c>
      <c r="K67" s="6">
        <v>1</v>
      </c>
      <c r="L67" s="104">
        <v>21</v>
      </c>
      <c r="M67" s="6">
        <v>15</v>
      </c>
      <c r="N67" s="56">
        <f t="shared" si="17"/>
        <v>0.7142857142857143</v>
      </c>
    </row>
    <row r="68" spans="1:14" s="6" customFormat="1" ht="15.6" x14ac:dyDescent="0.3">
      <c r="A68" s="6" t="s">
        <v>792</v>
      </c>
      <c r="B68" s="6">
        <v>23</v>
      </c>
      <c r="C68" s="6" t="s">
        <v>32</v>
      </c>
      <c r="E68" s="117">
        <v>1</v>
      </c>
      <c r="F68" s="107">
        <v>0</v>
      </c>
      <c r="G68" s="107">
        <v>9</v>
      </c>
      <c r="H68" s="107">
        <v>4</v>
      </c>
      <c r="I68" s="107">
        <v>13</v>
      </c>
      <c r="J68">
        <v>14</v>
      </c>
      <c r="K68" s="6">
        <v>1</v>
      </c>
      <c r="L68" s="104">
        <v>13</v>
      </c>
      <c r="M68" s="6">
        <v>9</v>
      </c>
      <c r="N68" s="56">
        <f t="shared" si="17"/>
        <v>0.69230769230769229</v>
      </c>
    </row>
    <row r="69" spans="1:14" s="6" customFormat="1" ht="15.6" x14ac:dyDescent="0.3">
      <c r="A69" s="6" t="s">
        <v>792</v>
      </c>
      <c r="B69" s="6">
        <v>23</v>
      </c>
      <c r="C69" s="6" t="s">
        <v>29</v>
      </c>
      <c r="E69" s="117">
        <v>5</v>
      </c>
      <c r="F69" s="107">
        <v>0</v>
      </c>
      <c r="G69" s="107">
        <v>20</v>
      </c>
      <c r="H69" s="107">
        <v>4</v>
      </c>
      <c r="I69" s="107">
        <v>24</v>
      </c>
      <c r="J69">
        <v>29</v>
      </c>
      <c r="K69" s="6">
        <v>1</v>
      </c>
      <c r="L69" s="104">
        <v>28</v>
      </c>
      <c r="M69" s="6">
        <v>21</v>
      </c>
      <c r="N69" s="56">
        <f t="shared" si="17"/>
        <v>0.7142857142857143</v>
      </c>
    </row>
    <row r="70" spans="1:14" s="156" customFormat="1" ht="15.6" x14ac:dyDescent="0.3">
      <c r="A70" s="157" t="s">
        <v>2724</v>
      </c>
      <c r="B70" s="157"/>
      <c r="C70" s="157"/>
      <c r="E70" s="157">
        <f t="shared" ref="E70:L70" si="18">SUM(E65:E69)</f>
        <v>13</v>
      </c>
      <c r="F70" s="157">
        <f t="shared" si="18"/>
        <v>0</v>
      </c>
      <c r="G70" s="157">
        <f t="shared" si="18"/>
        <v>65</v>
      </c>
      <c r="H70" s="157">
        <f t="shared" si="18"/>
        <v>13</v>
      </c>
      <c r="I70" s="157">
        <f t="shared" si="18"/>
        <v>78</v>
      </c>
      <c r="J70" s="157">
        <f t="shared" si="18"/>
        <v>91</v>
      </c>
      <c r="K70" s="157">
        <f t="shared" si="18"/>
        <v>5</v>
      </c>
      <c r="L70" s="157">
        <f t="shared" si="18"/>
        <v>92</v>
      </c>
      <c r="M70" s="156">
        <f>SUM(M65:M69)</f>
        <v>68</v>
      </c>
      <c r="N70" s="158">
        <f t="shared" si="17"/>
        <v>0.70652173913043481</v>
      </c>
    </row>
    <row r="71" spans="1:14" s="8" customFormat="1" ht="15.6" x14ac:dyDescent="0.3">
      <c r="A71" s="117"/>
      <c r="B71" s="104"/>
      <c r="C71" s="104"/>
      <c r="E71" s="104"/>
      <c r="F71" s="104"/>
      <c r="G71" s="104"/>
      <c r="H71" s="104"/>
      <c r="I71" s="104"/>
      <c r="J71" s="104"/>
      <c r="K71" s="104"/>
      <c r="L71" s="104"/>
      <c r="N71" s="56"/>
    </row>
    <row r="72" spans="1:14" s="6" customFormat="1" ht="15.6" x14ac:dyDescent="0.3">
      <c r="A72" s="6" t="s">
        <v>792</v>
      </c>
      <c r="B72" s="6">
        <v>24</v>
      </c>
      <c r="C72" s="6" t="s">
        <v>33</v>
      </c>
      <c r="E72" s="107">
        <v>8</v>
      </c>
      <c r="F72" s="107">
        <v>0</v>
      </c>
      <c r="G72" s="107">
        <v>22</v>
      </c>
      <c r="H72" s="107">
        <v>17</v>
      </c>
      <c r="I72" s="107">
        <v>40</v>
      </c>
      <c r="J72">
        <v>48</v>
      </c>
      <c r="K72" s="6">
        <v>1</v>
      </c>
      <c r="L72" s="104">
        <v>26</v>
      </c>
      <c r="M72" s="6">
        <v>27</v>
      </c>
      <c r="N72" s="56">
        <f t="shared" ref="N72:N77" si="19">(G72/L72)</f>
        <v>0.84615384615384615</v>
      </c>
    </row>
    <row r="73" spans="1:14" s="6" customFormat="1" ht="15.6" x14ac:dyDescent="0.3">
      <c r="A73" s="6" t="s">
        <v>792</v>
      </c>
      <c r="B73" s="6">
        <v>24</v>
      </c>
      <c r="C73" s="6" t="s">
        <v>79</v>
      </c>
      <c r="E73" s="107">
        <v>9</v>
      </c>
      <c r="F73" s="107">
        <v>0</v>
      </c>
      <c r="G73" s="107">
        <v>25</v>
      </c>
      <c r="H73" s="107">
        <v>1</v>
      </c>
      <c r="I73" s="107">
        <v>26</v>
      </c>
      <c r="J73">
        <v>35</v>
      </c>
      <c r="K73" s="6">
        <v>1</v>
      </c>
      <c r="L73" s="104">
        <v>30</v>
      </c>
      <c r="M73" s="6">
        <v>27</v>
      </c>
      <c r="N73" s="56">
        <f t="shared" si="19"/>
        <v>0.83333333333333337</v>
      </c>
    </row>
    <row r="74" spans="1:14" s="6" customFormat="1" ht="15.6" x14ac:dyDescent="0.3">
      <c r="A74" s="6" t="s">
        <v>792</v>
      </c>
      <c r="B74" s="6">
        <v>24</v>
      </c>
      <c r="C74" s="6" t="s">
        <v>34</v>
      </c>
      <c r="E74" s="107">
        <v>3</v>
      </c>
      <c r="F74" s="107">
        <v>0</v>
      </c>
      <c r="G74" s="107">
        <v>12</v>
      </c>
      <c r="H74" s="107">
        <v>1</v>
      </c>
      <c r="I74" s="107">
        <v>13</v>
      </c>
      <c r="J74">
        <v>16</v>
      </c>
      <c r="K74" s="6">
        <v>1</v>
      </c>
      <c r="L74" s="104">
        <v>16</v>
      </c>
      <c r="M74" s="6">
        <v>13</v>
      </c>
      <c r="N74" s="56">
        <f t="shared" si="19"/>
        <v>0.75</v>
      </c>
    </row>
    <row r="75" spans="1:14" s="6" customFormat="1" ht="15.6" x14ac:dyDescent="0.3">
      <c r="A75" s="6" t="s">
        <v>792</v>
      </c>
      <c r="B75" s="6">
        <v>24</v>
      </c>
      <c r="C75" s="6" t="s">
        <v>21</v>
      </c>
      <c r="E75" s="107">
        <v>3</v>
      </c>
      <c r="F75" s="107">
        <v>0</v>
      </c>
      <c r="G75" s="107">
        <v>13</v>
      </c>
      <c r="H75" s="107">
        <v>3</v>
      </c>
      <c r="I75" s="107">
        <v>16</v>
      </c>
      <c r="J75">
        <v>19</v>
      </c>
      <c r="K75" s="6">
        <v>1</v>
      </c>
      <c r="L75" s="104">
        <v>16</v>
      </c>
      <c r="M75" s="6">
        <v>15</v>
      </c>
      <c r="N75" s="56">
        <f t="shared" si="19"/>
        <v>0.8125</v>
      </c>
    </row>
    <row r="76" spans="1:14" s="6" customFormat="1" ht="15.6" x14ac:dyDescent="0.3">
      <c r="A76" s="6" t="s">
        <v>792</v>
      </c>
      <c r="B76" s="6">
        <v>24</v>
      </c>
      <c r="C76" s="6" t="s">
        <v>44</v>
      </c>
      <c r="E76" s="107">
        <v>12</v>
      </c>
      <c r="F76" s="107">
        <v>0</v>
      </c>
      <c r="G76" s="107">
        <v>21</v>
      </c>
      <c r="H76" s="107">
        <v>0</v>
      </c>
      <c r="I76" s="107">
        <v>21</v>
      </c>
      <c r="J76">
        <v>33</v>
      </c>
      <c r="K76" s="6">
        <v>1</v>
      </c>
      <c r="L76" s="104">
        <v>26</v>
      </c>
      <c r="M76" s="6">
        <v>29</v>
      </c>
      <c r="N76" s="56">
        <f t="shared" si="19"/>
        <v>0.80769230769230771</v>
      </c>
    </row>
    <row r="77" spans="1:14" s="156" customFormat="1" ht="15.6" x14ac:dyDescent="0.3">
      <c r="A77" s="157" t="s">
        <v>2724</v>
      </c>
      <c r="B77" s="157"/>
      <c r="C77" s="157"/>
      <c r="E77" s="157">
        <f t="shared" ref="E77:L77" si="20">SUM(E72:E76)</f>
        <v>35</v>
      </c>
      <c r="F77" s="157">
        <f t="shared" si="20"/>
        <v>0</v>
      </c>
      <c r="G77" s="157">
        <f t="shared" si="20"/>
        <v>93</v>
      </c>
      <c r="H77" s="157">
        <f t="shared" si="20"/>
        <v>22</v>
      </c>
      <c r="I77" s="157">
        <f t="shared" si="20"/>
        <v>116</v>
      </c>
      <c r="J77" s="157">
        <f t="shared" si="20"/>
        <v>151</v>
      </c>
      <c r="K77" s="157">
        <f t="shared" si="20"/>
        <v>5</v>
      </c>
      <c r="L77" s="157">
        <f t="shared" si="20"/>
        <v>114</v>
      </c>
      <c r="M77" s="156">
        <f>SUM(M72:M76)</f>
        <v>111</v>
      </c>
      <c r="N77" s="158">
        <f t="shared" si="19"/>
        <v>0.81578947368421051</v>
      </c>
    </row>
    <row r="78" spans="1:14" s="6" customFormat="1" ht="15.6" x14ac:dyDescent="0.3">
      <c r="A78" s="117"/>
      <c r="B78" s="104"/>
      <c r="C78" s="104"/>
      <c r="E78" s="104"/>
      <c r="F78" s="104"/>
      <c r="G78" s="104"/>
      <c r="H78" s="104"/>
      <c r="I78" s="104"/>
      <c r="J78" s="104"/>
      <c r="K78" s="104"/>
      <c r="L78" s="104"/>
      <c r="N78" s="56"/>
    </row>
    <row r="79" spans="1:14" s="8" customFormat="1" ht="15.6" x14ac:dyDescent="0.3">
      <c r="A79" s="6" t="s">
        <v>792</v>
      </c>
      <c r="B79" s="6">
        <v>25</v>
      </c>
      <c r="C79" s="6" t="s">
        <v>36</v>
      </c>
      <c r="D79" s="6"/>
      <c r="E79" s="107">
        <v>6</v>
      </c>
      <c r="F79" s="107">
        <v>0</v>
      </c>
      <c r="G79" s="107">
        <v>16</v>
      </c>
      <c r="H79" s="107">
        <v>18</v>
      </c>
      <c r="I79" s="107">
        <v>35</v>
      </c>
      <c r="J79">
        <v>41</v>
      </c>
      <c r="K79" s="6">
        <v>1</v>
      </c>
      <c r="L79" s="104">
        <v>23</v>
      </c>
      <c r="M79" s="6">
        <v>19</v>
      </c>
      <c r="N79" s="56">
        <f>(G79/L79)</f>
        <v>0.69565217391304346</v>
      </c>
    </row>
    <row r="80" spans="1:14" s="6" customFormat="1" ht="15.6" x14ac:dyDescent="0.3">
      <c r="A80" s="6" t="s">
        <v>792</v>
      </c>
      <c r="B80" s="6">
        <v>25</v>
      </c>
      <c r="C80" s="6" t="s">
        <v>37</v>
      </c>
      <c r="E80" s="107">
        <v>5</v>
      </c>
      <c r="F80" s="107">
        <v>0</v>
      </c>
      <c r="G80" s="107">
        <v>26</v>
      </c>
      <c r="H80" s="107">
        <v>0</v>
      </c>
      <c r="I80" s="107">
        <v>26</v>
      </c>
      <c r="J80">
        <v>31</v>
      </c>
      <c r="K80" s="6">
        <v>1</v>
      </c>
      <c r="L80" s="104">
        <v>26</v>
      </c>
      <c r="M80" s="6">
        <v>31</v>
      </c>
      <c r="N80" s="56">
        <f>(G80/L80)</f>
        <v>1</v>
      </c>
    </row>
    <row r="81" spans="1:14" s="6" customFormat="1" ht="15.6" x14ac:dyDescent="0.3">
      <c r="A81" s="6" t="s">
        <v>792</v>
      </c>
      <c r="B81" s="6">
        <v>25</v>
      </c>
      <c r="C81" s="6" t="s">
        <v>80</v>
      </c>
      <c r="E81" s="107">
        <v>2</v>
      </c>
      <c r="F81" s="107">
        <v>0</v>
      </c>
      <c r="G81" s="107">
        <v>12</v>
      </c>
      <c r="H81" s="107">
        <v>0</v>
      </c>
      <c r="I81" s="107">
        <v>12</v>
      </c>
      <c r="J81">
        <v>14</v>
      </c>
      <c r="K81" s="6">
        <v>1</v>
      </c>
      <c r="L81" s="104">
        <v>16</v>
      </c>
      <c r="M81" s="6">
        <v>14</v>
      </c>
      <c r="N81" s="56">
        <f>(G81/L81)</f>
        <v>0.75</v>
      </c>
    </row>
    <row r="82" spans="1:14" s="6" customFormat="1" ht="15.6" x14ac:dyDescent="0.3">
      <c r="A82" s="6" t="s">
        <v>792</v>
      </c>
      <c r="B82" s="6">
        <v>25</v>
      </c>
      <c r="C82" s="6" t="s">
        <v>38</v>
      </c>
      <c r="E82" s="107">
        <v>1</v>
      </c>
      <c r="F82" s="107">
        <v>0</v>
      </c>
      <c r="G82" s="107">
        <v>14</v>
      </c>
      <c r="H82" s="107">
        <v>0</v>
      </c>
      <c r="I82" s="107">
        <v>14</v>
      </c>
      <c r="J82">
        <v>15</v>
      </c>
      <c r="K82" s="6">
        <v>1</v>
      </c>
      <c r="L82" s="104">
        <v>16</v>
      </c>
      <c r="M82" s="6">
        <v>14</v>
      </c>
      <c r="N82" s="56">
        <f>(G82/L82)</f>
        <v>0.875</v>
      </c>
    </row>
    <row r="83" spans="1:14" s="156" customFormat="1" ht="15.6" x14ac:dyDescent="0.3">
      <c r="A83" s="157" t="s">
        <v>2724</v>
      </c>
      <c r="B83" s="157"/>
      <c r="C83" s="157"/>
      <c r="E83" s="157">
        <f t="shared" ref="E83:L83" si="21">SUM(E79:E82)</f>
        <v>14</v>
      </c>
      <c r="F83" s="157">
        <f t="shared" si="21"/>
        <v>0</v>
      </c>
      <c r="G83" s="157">
        <f t="shared" si="21"/>
        <v>68</v>
      </c>
      <c r="H83" s="157">
        <f t="shared" si="21"/>
        <v>18</v>
      </c>
      <c r="I83" s="157">
        <f t="shared" si="21"/>
        <v>87</v>
      </c>
      <c r="J83" s="157">
        <f t="shared" si="21"/>
        <v>101</v>
      </c>
      <c r="K83" s="157">
        <f t="shared" si="21"/>
        <v>4</v>
      </c>
      <c r="L83" s="157">
        <f t="shared" si="21"/>
        <v>81</v>
      </c>
      <c r="M83" s="156">
        <f>SUM(M79:M82)</f>
        <v>78</v>
      </c>
      <c r="N83" s="158">
        <f>(G83/L83)</f>
        <v>0.83950617283950613</v>
      </c>
    </row>
    <row r="84" spans="1:14" s="6" customFormat="1" ht="15.6" x14ac:dyDescent="0.3">
      <c r="A84" s="117"/>
      <c r="B84" s="104"/>
      <c r="C84" s="104"/>
      <c r="E84" s="104"/>
      <c r="F84" s="104"/>
      <c r="G84" s="104"/>
      <c r="H84" s="104"/>
      <c r="I84" s="104"/>
      <c r="J84" s="104"/>
      <c r="K84" s="104"/>
      <c r="L84" s="104"/>
      <c r="N84" s="56"/>
    </row>
    <row r="85" spans="1:14" s="6" customFormat="1" ht="15.6" x14ac:dyDescent="0.3">
      <c r="A85" s="6" t="s">
        <v>792</v>
      </c>
      <c r="B85" s="6">
        <v>26</v>
      </c>
      <c r="C85" s="6" t="s">
        <v>40</v>
      </c>
      <c r="E85" s="107">
        <v>8</v>
      </c>
      <c r="F85" s="107">
        <v>0</v>
      </c>
      <c r="G85" s="107">
        <v>21</v>
      </c>
      <c r="H85" s="107">
        <v>7</v>
      </c>
      <c r="I85" s="107">
        <v>28</v>
      </c>
      <c r="J85">
        <v>36</v>
      </c>
      <c r="K85" s="6">
        <v>1</v>
      </c>
      <c r="L85" s="104">
        <v>34</v>
      </c>
      <c r="M85" s="6">
        <v>25</v>
      </c>
      <c r="N85" s="56">
        <f>(G85/L85)</f>
        <v>0.61764705882352944</v>
      </c>
    </row>
    <row r="86" spans="1:14" s="6" customFormat="1" ht="15.6" x14ac:dyDescent="0.3">
      <c r="A86" s="6" t="s">
        <v>792</v>
      </c>
      <c r="B86" s="6">
        <v>26</v>
      </c>
      <c r="C86" s="6" t="s">
        <v>41</v>
      </c>
      <c r="E86" s="107">
        <v>0</v>
      </c>
      <c r="F86" s="107">
        <v>0</v>
      </c>
      <c r="G86" s="107">
        <v>9</v>
      </c>
      <c r="H86" s="107">
        <v>0</v>
      </c>
      <c r="I86" s="107">
        <v>9</v>
      </c>
      <c r="J86">
        <v>9</v>
      </c>
      <c r="K86" s="6">
        <v>1</v>
      </c>
      <c r="L86" s="104">
        <v>11</v>
      </c>
      <c r="M86" s="6">
        <v>9</v>
      </c>
      <c r="N86" s="56">
        <f>(G86/L86)</f>
        <v>0.81818181818181823</v>
      </c>
    </row>
    <row r="87" spans="1:14" s="8" customFormat="1" ht="15.6" x14ac:dyDescent="0.3">
      <c r="A87" s="6" t="s">
        <v>792</v>
      </c>
      <c r="B87" s="6">
        <v>26</v>
      </c>
      <c r="C87" s="6" t="s">
        <v>42</v>
      </c>
      <c r="D87" s="6"/>
      <c r="E87" s="107">
        <v>2</v>
      </c>
      <c r="F87" s="107">
        <v>0</v>
      </c>
      <c r="G87" s="107">
        <v>20</v>
      </c>
      <c r="H87" s="107">
        <v>0</v>
      </c>
      <c r="I87" s="107">
        <v>20</v>
      </c>
      <c r="J87">
        <v>22</v>
      </c>
      <c r="K87" s="6">
        <v>1</v>
      </c>
      <c r="L87" s="104">
        <v>21</v>
      </c>
      <c r="M87" s="6">
        <v>22</v>
      </c>
      <c r="N87" s="56">
        <f>(G87/L87)</f>
        <v>0.95238095238095233</v>
      </c>
    </row>
    <row r="88" spans="1:14" s="6" customFormat="1" ht="15.6" x14ac:dyDescent="0.3">
      <c r="A88" s="6" t="s">
        <v>792</v>
      </c>
      <c r="B88" s="6">
        <v>26</v>
      </c>
      <c r="C88" s="6" t="s">
        <v>43</v>
      </c>
      <c r="E88" s="107">
        <v>3</v>
      </c>
      <c r="F88" s="107">
        <v>0</v>
      </c>
      <c r="G88" s="107">
        <v>10</v>
      </c>
      <c r="H88" s="107">
        <v>0</v>
      </c>
      <c r="I88" s="107">
        <v>10</v>
      </c>
      <c r="J88">
        <v>13</v>
      </c>
      <c r="K88" s="6">
        <v>1</v>
      </c>
      <c r="L88" s="104">
        <v>13</v>
      </c>
      <c r="M88" s="6">
        <v>10</v>
      </c>
      <c r="N88" s="56">
        <f>(G88/L88)</f>
        <v>0.76923076923076927</v>
      </c>
    </row>
    <row r="89" spans="1:14" s="156" customFormat="1" ht="15.6" x14ac:dyDescent="0.3">
      <c r="A89" s="157" t="s">
        <v>2724</v>
      </c>
      <c r="B89" s="157"/>
      <c r="C89" s="157"/>
      <c r="E89" s="157">
        <f t="shared" ref="E89:L89" si="22">SUM(E85:E88)</f>
        <v>13</v>
      </c>
      <c r="F89" s="157">
        <f t="shared" si="22"/>
        <v>0</v>
      </c>
      <c r="G89" s="157">
        <f t="shared" si="22"/>
        <v>60</v>
      </c>
      <c r="H89" s="157">
        <f t="shared" si="22"/>
        <v>7</v>
      </c>
      <c r="I89" s="157">
        <f t="shared" si="22"/>
        <v>67</v>
      </c>
      <c r="J89" s="157">
        <f t="shared" si="22"/>
        <v>80</v>
      </c>
      <c r="K89" s="157">
        <f t="shared" si="22"/>
        <v>4</v>
      </c>
      <c r="L89" s="157">
        <f t="shared" si="22"/>
        <v>79</v>
      </c>
      <c r="M89" s="156">
        <f>SUM(M85:M88)</f>
        <v>66</v>
      </c>
      <c r="N89" s="158">
        <f>(G89/L89)</f>
        <v>0.759493670886076</v>
      </c>
    </row>
    <row r="90" spans="1:14" s="6" customFormat="1" ht="15.6" x14ac:dyDescent="0.3">
      <c r="A90" s="117"/>
      <c r="B90" s="104"/>
      <c r="C90" s="104"/>
      <c r="E90" s="104"/>
      <c r="F90" s="104"/>
      <c r="G90" s="104"/>
      <c r="H90" s="104"/>
      <c r="I90" s="104"/>
      <c r="J90" s="104"/>
      <c r="K90" s="104"/>
      <c r="L90" s="104"/>
      <c r="N90" s="56"/>
    </row>
    <row r="91" spans="1:14" s="6" customFormat="1" ht="15.6" x14ac:dyDescent="0.3">
      <c r="A91" s="6" t="s">
        <v>792</v>
      </c>
      <c r="B91" s="6">
        <v>27</v>
      </c>
      <c r="C91" s="6" t="s">
        <v>45</v>
      </c>
      <c r="E91" s="107">
        <v>0</v>
      </c>
      <c r="F91" s="107">
        <v>0</v>
      </c>
      <c r="G91" s="107">
        <v>24</v>
      </c>
      <c r="H91" s="107">
        <v>0</v>
      </c>
      <c r="I91" s="107">
        <v>24</v>
      </c>
      <c r="J91">
        <v>24</v>
      </c>
      <c r="K91" s="6">
        <v>1</v>
      </c>
      <c r="L91" s="104">
        <v>24</v>
      </c>
      <c r="M91" s="6">
        <v>24</v>
      </c>
      <c r="N91" s="56">
        <f t="shared" ref="N91:N96" si="23">(G91/L91)</f>
        <v>1</v>
      </c>
    </row>
    <row r="92" spans="1:14" s="6" customFormat="1" ht="15.6" x14ac:dyDescent="0.3">
      <c r="A92" s="6" t="s">
        <v>792</v>
      </c>
      <c r="B92" s="6">
        <v>27</v>
      </c>
      <c r="C92" s="6" t="s">
        <v>46</v>
      </c>
      <c r="E92" s="107">
        <v>6</v>
      </c>
      <c r="F92" s="107">
        <v>0</v>
      </c>
      <c r="G92" s="107">
        <v>18</v>
      </c>
      <c r="H92" s="107">
        <v>5</v>
      </c>
      <c r="I92" s="107">
        <v>24</v>
      </c>
      <c r="J92">
        <v>30</v>
      </c>
      <c r="K92" s="6">
        <v>1</v>
      </c>
      <c r="L92" s="104">
        <v>27</v>
      </c>
      <c r="M92" s="6">
        <v>22</v>
      </c>
      <c r="N92" s="56">
        <f t="shared" si="23"/>
        <v>0.66666666666666663</v>
      </c>
    </row>
    <row r="93" spans="1:14" s="6" customFormat="1" ht="15.6" x14ac:dyDescent="0.3">
      <c r="A93" s="6" t="s">
        <v>792</v>
      </c>
      <c r="B93" s="6">
        <v>27</v>
      </c>
      <c r="C93" s="6" t="s">
        <v>47</v>
      </c>
      <c r="E93" s="107">
        <v>3</v>
      </c>
      <c r="F93" s="107">
        <v>0</v>
      </c>
      <c r="G93" s="107">
        <v>8</v>
      </c>
      <c r="H93" s="107">
        <v>3</v>
      </c>
      <c r="I93" s="107">
        <v>11</v>
      </c>
      <c r="J93">
        <v>14</v>
      </c>
      <c r="K93" s="6">
        <v>1</v>
      </c>
      <c r="L93" s="104">
        <v>9</v>
      </c>
      <c r="M93" s="6">
        <v>10</v>
      </c>
      <c r="N93" s="56">
        <f t="shared" si="23"/>
        <v>0.88888888888888884</v>
      </c>
    </row>
    <row r="94" spans="1:14" s="8" customFormat="1" ht="15.6" x14ac:dyDescent="0.3">
      <c r="A94" s="6" t="s">
        <v>792</v>
      </c>
      <c r="B94" s="6">
        <v>27</v>
      </c>
      <c r="C94" s="6" t="s">
        <v>48</v>
      </c>
      <c r="D94" s="6"/>
      <c r="E94" s="107">
        <v>0</v>
      </c>
      <c r="F94" s="107">
        <v>0</v>
      </c>
      <c r="G94" s="107">
        <v>13</v>
      </c>
      <c r="H94" s="107">
        <v>4</v>
      </c>
      <c r="I94" s="107">
        <v>17</v>
      </c>
      <c r="J94">
        <v>17</v>
      </c>
      <c r="K94" s="6">
        <v>1</v>
      </c>
      <c r="L94" s="104">
        <v>14</v>
      </c>
      <c r="M94" s="6">
        <v>13</v>
      </c>
      <c r="N94" s="56">
        <f t="shared" si="23"/>
        <v>0.9285714285714286</v>
      </c>
    </row>
    <row r="95" spans="1:14" s="156" customFormat="1" ht="15.6" x14ac:dyDescent="0.3">
      <c r="A95" s="157" t="s">
        <v>2724</v>
      </c>
      <c r="B95" s="157"/>
      <c r="C95" s="157"/>
      <c r="E95" s="157">
        <f t="shared" ref="E95:M95" si="24">SUM(E91:E94)</f>
        <v>9</v>
      </c>
      <c r="F95" s="157">
        <f t="shared" si="24"/>
        <v>0</v>
      </c>
      <c r="G95" s="157">
        <f t="shared" si="24"/>
        <v>63</v>
      </c>
      <c r="H95" s="157">
        <f t="shared" si="24"/>
        <v>12</v>
      </c>
      <c r="I95" s="157">
        <f t="shared" si="24"/>
        <v>76</v>
      </c>
      <c r="J95" s="157">
        <f t="shared" si="24"/>
        <v>85</v>
      </c>
      <c r="K95" s="157">
        <f t="shared" si="24"/>
        <v>4</v>
      </c>
      <c r="L95" s="157">
        <f t="shared" si="24"/>
        <v>74</v>
      </c>
      <c r="M95" s="157">
        <f t="shared" si="24"/>
        <v>69</v>
      </c>
      <c r="N95" s="158">
        <f t="shared" si="23"/>
        <v>0.85135135135135132</v>
      </c>
    </row>
    <row r="96" spans="1:14" s="161" customFormat="1" ht="15.6" x14ac:dyDescent="0.3">
      <c r="A96" s="160" t="s">
        <v>3834</v>
      </c>
      <c r="B96" s="160"/>
      <c r="C96" s="160"/>
      <c r="E96" s="160">
        <f t="shared" ref="E96:M96" si="25">SUM(E56+E63+E70+E77+E83+E89+E95)</f>
        <v>129</v>
      </c>
      <c r="F96" s="160">
        <f t="shared" si="25"/>
        <v>2</v>
      </c>
      <c r="G96" s="160">
        <f t="shared" si="25"/>
        <v>477</v>
      </c>
      <c r="H96" s="160">
        <f t="shared" si="25"/>
        <v>84</v>
      </c>
      <c r="I96" s="160">
        <f t="shared" si="25"/>
        <v>566</v>
      </c>
      <c r="J96" s="160">
        <f>SUM(J56+J63+J70+J77+J83+J89+J95)</f>
        <v>695</v>
      </c>
      <c r="K96" s="160">
        <f t="shared" si="25"/>
        <v>30</v>
      </c>
      <c r="L96" s="160">
        <f>SUM(L56+L63+L70+L77+L83+L89+L95)</f>
        <v>605</v>
      </c>
      <c r="M96" s="160">
        <f t="shared" si="25"/>
        <v>538</v>
      </c>
      <c r="N96" s="162">
        <f t="shared" si="23"/>
        <v>0.78842975206611565</v>
      </c>
    </row>
    <row r="97" spans="1:14" s="6" customFormat="1" ht="15.6" x14ac:dyDescent="0.3">
      <c r="A97" s="117"/>
      <c r="B97" s="104"/>
      <c r="C97" s="104"/>
      <c r="E97" s="104"/>
      <c r="F97" s="104"/>
      <c r="G97" s="104"/>
      <c r="H97" s="104"/>
      <c r="I97" s="104"/>
      <c r="J97" s="104"/>
      <c r="K97" s="104"/>
      <c r="L97" s="104"/>
      <c r="N97" s="56"/>
    </row>
    <row r="98" spans="1:14" s="6" customFormat="1" ht="15.6" x14ac:dyDescent="0.3">
      <c r="A98" s="6" t="s">
        <v>132</v>
      </c>
      <c r="B98" s="6">
        <v>41</v>
      </c>
      <c r="C98" s="6" t="s">
        <v>51</v>
      </c>
      <c r="E98" s="107">
        <v>2</v>
      </c>
      <c r="F98" s="107">
        <v>0</v>
      </c>
      <c r="G98" s="107">
        <v>9</v>
      </c>
      <c r="H98" s="107">
        <v>0</v>
      </c>
      <c r="I98" s="107">
        <v>9</v>
      </c>
      <c r="J98">
        <v>11</v>
      </c>
      <c r="K98" s="6">
        <v>1</v>
      </c>
      <c r="L98" s="104">
        <v>15</v>
      </c>
      <c r="M98" s="6">
        <v>11</v>
      </c>
      <c r="N98" s="56">
        <f t="shared" ref="N98:N103" si="26">(G98/L98)</f>
        <v>0.6</v>
      </c>
    </row>
    <row r="99" spans="1:14" s="6" customFormat="1" ht="15.6" x14ac:dyDescent="0.3">
      <c r="A99" s="6" t="s">
        <v>132</v>
      </c>
      <c r="B99" s="6">
        <v>41</v>
      </c>
      <c r="C99" s="6" t="s">
        <v>52</v>
      </c>
      <c r="E99" s="107">
        <v>15</v>
      </c>
      <c r="F99" s="107">
        <v>0</v>
      </c>
      <c r="G99" s="107">
        <v>25</v>
      </c>
      <c r="H99" s="107">
        <v>0</v>
      </c>
      <c r="I99" s="107">
        <v>25</v>
      </c>
      <c r="J99">
        <v>40</v>
      </c>
      <c r="K99" s="6">
        <v>1</v>
      </c>
      <c r="L99" s="104">
        <v>31</v>
      </c>
      <c r="M99" s="6">
        <v>36</v>
      </c>
      <c r="N99" s="56">
        <f t="shared" si="26"/>
        <v>0.80645161290322576</v>
      </c>
    </row>
    <row r="100" spans="1:14" s="6" customFormat="1" ht="15.6" x14ac:dyDescent="0.3">
      <c r="A100" s="6" t="s">
        <v>132</v>
      </c>
      <c r="B100" s="6">
        <v>41</v>
      </c>
      <c r="C100" s="6" t="s">
        <v>49</v>
      </c>
      <c r="E100" s="107">
        <v>1</v>
      </c>
      <c r="F100" s="107">
        <v>0</v>
      </c>
      <c r="G100" s="107">
        <v>11</v>
      </c>
      <c r="H100" s="107">
        <v>1</v>
      </c>
      <c r="I100" s="107">
        <v>12</v>
      </c>
      <c r="J100">
        <v>13</v>
      </c>
      <c r="K100" s="6">
        <v>1</v>
      </c>
      <c r="L100" s="104">
        <v>14</v>
      </c>
      <c r="M100" s="6">
        <v>12</v>
      </c>
      <c r="N100" s="56">
        <f t="shared" si="26"/>
        <v>0.7857142857142857</v>
      </c>
    </row>
    <row r="101" spans="1:14" s="8" customFormat="1" ht="15.6" x14ac:dyDescent="0.3">
      <c r="A101" s="6" t="s">
        <v>132</v>
      </c>
      <c r="B101" s="6">
        <v>41</v>
      </c>
      <c r="C101" s="6" t="s">
        <v>53</v>
      </c>
      <c r="D101" s="6"/>
      <c r="E101" s="107">
        <v>2</v>
      </c>
      <c r="F101" s="107">
        <v>0</v>
      </c>
      <c r="G101" s="107">
        <v>11</v>
      </c>
      <c r="H101" s="107">
        <v>1</v>
      </c>
      <c r="I101" s="107">
        <v>12</v>
      </c>
      <c r="J101">
        <v>14</v>
      </c>
      <c r="K101" s="6">
        <v>1</v>
      </c>
      <c r="L101" s="104">
        <v>12</v>
      </c>
      <c r="M101" s="6">
        <v>12</v>
      </c>
      <c r="N101" s="56">
        <f t="shared" si="26"/>
        <v>0.91666666666666663</v>
      </c>
    </row>
    <row r="102" spans="1:14" s="6" customFormat="1" ht="15.6" x14ac:dyDescent="0.3">
      <c r="A102" s="6" t="s">
        <v>132</v>
      </c>
      <c r="B102" s="6">
        <v>41</v>
      </c>
      <c r="C102" s="6" t="s">
        <v>50</v>
      </c>
      <c r="E102" s="107">
        <v>5</v>
      </c>
      <c r="F102" s="107">
        <v>0</v>
      </c>
      <c r="G102" s="107">
        <v>4</v>
      </c>
      <c r="H102" s="107">
        <v>1</v>
      </c>
      <c r="I102" s="107">
        <v>5</v>
      </c>
      <c r="J102">
        <v>10</v>
      </c>
      <c r="K102" s="6">
        <v>1</v>
      </c>
      <c r="L102" s="104">
        <v>9</v>
      </c>
      <c r="M102" s="6">
        <v>8</v>
      </c>
      <c r="N102" s="56">
        <f t="shared" si="26"/>
        <v>0.44444444444444442</v>
      </c>
    </row>
    <row r="103" spans="1:14" s="156" customFormat="1" ht="15.6" x14ac:dyDescent="0.3">
      <c r="A103" s="157" t="s">
        <v>2724</v>
      </c>
      <c r="B103" s="157"/>
      <c r="C103" s="157"/>
      <c r="E103" s="157">
        <f t="shared" ref="E103:L103" si="27">SUM(E98:E102)</f>
        <v>25</v>
      </c>
      <c r="F103" s="157">
        <f t="shared" si="27"/>
        <v>0</v>
      </c>
      <c r="G103" s="157">
        <f t="shared" si="27"/>
        <v>60</v>
      </c>
      <c r="H103" s="157">
        <f t="shared" si="27"/>
        <v>3</v>
      </c>
      <c r="I103" s="157">
        <f t="shared" si="27"/>
        <v>63</v>
      </c>
      <c r="J103" s="157">
        <f t="shared" si="27"/>
        <v>88</v>
      </c>
      <c r="K103" s="157">
        <f t="shared" si="27"/>
        <v>5</v>
      </c>
      <c r="L103" s="157">
        <f t="shared" si="27"/>
        <v>81</v>
      </c>
      <c r="M103" s="156">
        <f>SUM(M98:M102)</f>
        <v>79</v>
      </c>
      <c r="N103" s="158">
        <f t="shared" si="26"/>
        <v>0.7407407407407407</v>
      </c>
    </row>
    <row r="104" spans="1:14" s="6" customFormat="1" ht="15.6" x14ac:dyDescent="0.3">
      <c r="A104" s="117"/>
      <c r="B104" s="104"/>
      <c r="C104" s="104"/>
      <c r="E104" s="104"/>
      <c r="F104" s="104"/>
      <c r="G104" s="104"/>
      <c r="H104" s="104"/>
      <c r="I104" s="104"/>
      <c r="J104" s="104"/>
      <c r="K104" s="104"/>
      <c r="L104" s="104"/>
      <c r="N104" s="56"/>
    </row>
    <row r="105" spans="1:14" s="6" customFormat="1" ht="15.6" x14ac:dyDescent="0.3">
      <c r="A105" s="6" t="s">
        <v>132</v>
      </c>
      <c r="B105" s="6">
        <v>42</v>
      </c>
      <c r="C105" s="6" t="s">
        <v>55</v>
      </c>
      <c r="E105" s="107">
        <v>4</v>
      </c>
      <c r="F105" s="107">
        <v>0</v>
      </c>
      <c r="G105" s="107">
        <v>21</v>
      </c>
      <c r="H105" s="107">
        <v>0</v>
      </c>
      <c r="I105" s="107">
        <v>21</v>
      </c>
      <c r="J105">
        <v>25</v>
      </c>
      <c r="K105" s="6">
        <v>1</v>
      </c>
      <c r="L105" s="104">
        <v>25</v>
      </c>
      <c r="M105" s="6">
        <v>23</v>
      </c>
      <c r="N105" s="56">
        <f t="shared" ref="N105:N110" si="28">(G105/L105)</f>
        <v>0.84</v>
      </c>
    </row>
    <row r="106" spans="1:14" s="6" customFormat="1" ht="15.6" x14ac:dyDescent="0.3">
      <c r="A106" s="6" t="s">
        <v>132</v>
      </c>
      <c r="B106" s="6">
        <v>42</v>
      </c>
      <c r="C106" s="6" t="s">
        <v>54</v>
      </c>
      <c r="E106" s="107">
        <v>1</v>
      </c>
      <c r="F106" s="107">
        <v>0</v>
      </c>
      <c r="G106" s="107">
        <v>12</v>
      </c>
      <c r="H106" s="107">
        <v>3</v>
      </c>
      <c r="I106" s="107">
        <v>15</v>
      </c>
      <c r="J106">
        <v>16</v>
      </c>
      <c r="K106" s="6">
        <v>1</v>
      </c>
      <c r="L106" s="104">
        <v>14</v>
      </c>
      <c r="M106" s="6">
        <v>12</v>
      </c>
      <c r="N106" s="56">
        <f t="shared" si="28"/>
        <v>0.8571428571428571</v>
      </c>
    </row>
    <row r="107" spans="1:14" s="6" customFormat="1" ht="15.6" x14ac:dyDescent="0.3">
      <c r="A107" s="6" t="s">
        <v>132</v>
      </c>
      <c r="B107" s="6">
        <v>42</v>
      </c>
      <c r="C107" s="6" t="s">
        <v>56</v>
      </c>
      <c r="E107" s="107">
        <v>1</v>
      </c>
      <c r="F107" s="107">
        <v>0</v>
      </c>
      <c r="G107" s="107">
        <v>12</v>
      </c>
      <c r="H107" s="107">
        <v>0</v>
      </c>
      <c r="I107" s="107">
        <v>12</v>
      </c>
      <c r="J107">
        <v>13</v>
      </c>
      <c r="K107" s="6">
        <v>1</v>
      </c>
      <c r="L107" s="104">
        <v>13</v>
      </c>
      <c r="M107" s="6">
        <v>12</v>
      </c>
      <c r="N107" s="56">
        <f t="shared" si="28"/>
        <v>0.92307692307692313</v>
      </c>
    </row>
    <row r="108" spans="1:14" s="8" customFormat="1" ht="15.6" x14ac:dyDescent="0.3">
      <c r="A108" s="6" t="s">
        <v>132</v>
      </c>
      <c r="B108" s="6">
        <v>42</v>
      </c>
      <c r="C108" s="6" t="s">
        <v>82</v>
      </c>
      <c r="D108" s="6"/>
      <c r="E108" s="107">
        <v>4</v>
      </c>
      <c r="F108" s="107">
        <v>0</v>
      </c>
      <c r="G108" s="107">
        <v>30</v>
      </c>
      <c r="H108" s="107">
        <v>0</v>
      </c>
      <c r="I108" s="107">
        <v>30</v>
      </c>
      <c r="J108">
        <v>34</v>
      </c>
      <c r="K108" s="6">
        <v>1</v>
      </c>
      <c r="L108" s="104">
        <v>35</v>
      </c>
      <c r="M108" s="6">
        <v>34</v>
      </c>
      <c r="N108" s="56">
        <f t="shared" si="28"/>
        <v>0.8571428571428571</v>
      </c>
    </row>
    <row r="109" spans="1:14" s="41" customFormat="1" ht="15.6" x14ac:dyDescent="0.3">
      <c r="A109" s="6" t="s">
        <v>132</v>
      </c>
      <c r="B109" s="6">
        <v>42</v>
      </c>
      <c r="C109" s="6" t="s">
        <v>84</v>
      </c>
      <c r="D109" s="6"/>
      <c r="E109" s="107">
        <v>6</v>
      </c>
      <c r="F109" s="107">
        <v>0</v>
      </c>
      <c r="G109" s="107">
        <v>9</v>
      </c>
      <c r="H109" s="107">
        <v>0</v>
      </c>
      <c r="I109" s="107">
        <v>9</v>
      </c>
      <c r="J109">
        <v>15</v>
      </c>
      <c r="K109" s="6">
        <v>1</v>
      </c>
      <c r="L109" s="104">
        <v>20</v>
      </c>
      <c r="M109" s="6">
        <v>15</v>
      </c>
      <c r="N109" s="56">
        <f t="shared" si="28"/>
        <v>0.45</v>
      </c>
    </row>
    <row r="110" spans="1:14" s="6" customFormat="1" ht="15.6" x14ac:dyDescent="0.3">
      <c r="A110" s="104" t="s">
        <v>2724</v>
      </c>
      <c r="B110" s="104"/>
      <c r="C110" s="104"/>
      <c r="E110" s="104">
        <f t="shared" ref="E110:L110" si="29">SUM(E105:E109)</f>
        <v>16</v>
      </c>
      <c r="F110" s="104">
        <f t="shared" si="29"/>
        <v>0</v>
      </c>
      <c r="G110" s="104">
        <f t="shared" si="29"/>
        <v>84</v>
      </c>
      <c r="H110" s="104">
        <f t="shared" si="29"/>
        <v>3</v>
      </c>
      <c r="I110" s="104">
        <f t="shared" si="29"/>
        <v>87</v>
      </c>
      <c r="J110" s="104">
        <f t="shared" si="29"/>
        <v>103</v>
      </c>
      <c r="K110" s="104">
        <f t="shared" si="29"/>
        <v>5</v>
      </c>
      <c r="L110" s="104">
        <f t="shared" si="29"/>
        <v>107</v>
      </c>
      <c r="M110" s="6">
        <f>SUM(M105:M109)</f>
        <v>96</v>
      </c>
      <c r="N110" s="56">
        <f t="shared" si="28"/>
        <v>0.78504672897196259</v>
      </c>
    </row>
    <row r="111" spans="1:14" s="6" customFormat="1" ht="15.6" x14ac:dyDescent="0.3">
      <c r="A111" s="117"/>
      <c r="B111" s="104"/>
      <c r="C111" s="104"/>
      <c r="E111" s="104"/>
      <c r="F111" s="104"/>
      <c r="G111" s="104"/>
      <c r="H111" s="104"/>
      <c r="I111" s="104"/>
      <c r="J111" s="104"/>
      <c r="K111" s="104"/>
      <c r="L111" s="104"/>
      <c r="N111" s="56"/>
    </row>
    <row r="112" spans="1:14" s="6" customFormat="1" ht="15.6" x14ac:dyDescent="0.3">
      <c r="A112" s="6" t="s">
        <v>132</v>
      </c>
      <c r="B112" s="6">
        <v>43</v>
      </c>
      <c r="C112" s="6" t="s">
        <v>57</v>
      </c>
      <c r="E112" s="107">
        <v>7</v>
      </c>
      <c r="F112" s="107">
        <v>0</v>
      </c>
      <c r="G112" s="107">
        <v>16</v>
      </c>
      <c r="H112" s="107">
        <v>2</v>
      </c>
      <c r="I112" s="107">
        <v>18</v>
      </c>
      <c r="J112">
        <v>25</v>
      </c>
      <c r="K112" s="6">
        <v>1</v>
      </c>
      <c r="L112" s="104">
        <v>20</v>
      </c>
      <c r="M112" s="6">
        <v>17</v>
      </c>
      <c r="N112" s="56">
        <f>(G112/L112)</f>
        <v>0.8</v>
      </c>
    </row>
    <row r="113" spans="1:14" s="6" customFormat="1" ht="15.6" x14ac:dyDescent="0.3">
      <c r="A113" s="6" t="s">
        <v>132</v>
      </c>
      <c r="B113" s="6">
        <v>43</v>
      </c>
      <c r="C113" s="6" t="s">
        <v>58</v>
      </c>
      <c r="E113" s="107">
        <v>4</v>
      </c>
      <c r="F113" s="107">
        <v>0</v>
      </c>
      <c r="G113" s="107">
        <v>7</v>
      </c>
      <c r="H113" s="107">
        <v>1</v>
      </c>
      <c r="I113" s="107">
        <v>8</v>
      </c>
      <c r="J113">
        <v>12</v>
      </c>
      <c r="K113" s="6">
        <v>0</v>
      </c>
      <c r="L113" s="104">
        <v>10</v>
      </c>
      <c r="M113" s="6">
        <v>10</v>
      </c>
      <c r="N113" s="56">
        <f>(G113/L113)</f>
        <v>0.7</v>
      </c>
    </row>
    <row r="114" spans="1:14" s="6" customFormat="1" ht="15.6" x14ac:dyDescent="0.3">
      <c r="A114" s="6" t="s">
        <v>132</v>
      </c>
      <c r="B114" s="6">
        <v>43</v>
      </c>
      <c r="C114" s="6" t="s">
        <v>59</v>
      </c>
      <c r="E114" s="107">
        <v>1</v>
      </c>
      <c r="F114" s="107">
        <v>0</v>
      </c>
      <c r="G114" s="107">
        <v>12</v>
      </c>
      <c r="H114" s="107">
        <v>8</v>
      </c>
      <c r="I114" s="107">
        <v>20</v>
      </c>
      <c r="J114">
        <v>21</v>
      </c>
      <c r="K114" s="6">
        <v>1</v>
      </c>
      <c r="L114" s="104">
        <v>15</v>
      </c>
      <c r="M114" s="6">
        <v>13</v>
      </c>
      <c r="N114" s="56">
        <f>(G114/L114)</f>
        <v>0.8</v>
      </c>
    </row>
    <row r="115" spans="1:14" s="135" customFormat="1" ht="15.6" x14ac:dyDescent="0.3">
      <c r="A115" s="135" t="s">
        <v>132</v>
      </c>
      <c r="B115" s="135">
        <v>43</v>
      </c>
      <c r="C115" s="135" t="s">
        <v>60</v>
      </c>
      <c r="E115" s="170">
        <v>0</v>
      </c>
      <c r="F115" s="170">
        <v>0</v>
      </c>
      <c r="G115" s="170">
        <v>2</v>
      </c>
      <c r="H115" s="170">
        <v>0</v>
      </c>
      <c r="I115" s="170">
        <v>2</v>
      </c>
      <c r="J115" s="138">
        <v>2</v>
      </c>
      <c r="K115" s="135">
        <v>0</v>
      </c>
      <c r="L115" s="154">
        <v>8</v>
      </c>
      <c r="M115" s="135">
        <v>2</v>
      </c>
      <c r="N115" s="155">
        <f>(G115/L115)</f>
        <v>0.25</v>
      </c>
    </row>
    <row r="116" spans="1:14" s="156" customFormat="1" ht="15.6" x14ac:dyDescent="0.3">
      <c r="A116" s="157" t="s">
        <v>2724</v>
      </c>
      <c r="B116" s="157"/>
      <c r="C116" s="157"/>
      <c r="E116" s="157">
        <f t="shared" ref="E116:L116" si="30">SUM(E112:E115)</f>
        <v>12</v>
      </c>
      <c r="F116" s="157">
        <f t="shared" si="30"/>
        <v>0</v>
      </c>
      <c r="G116" s="157">
        <f t="shared" si="30"/>
        <v>37</v>
      </c>
      <c r="H116" s="157">
        <f t="shared" si="30"/>
        <v>11</v>
      </c>
      <c r="I116" s="157">
        <f t="shared" si="30"/>
        <v>48</v>
      </c>
      <c r="J116" s="157">
        <f t="shared" si="30"/>
        <v>60</v>
      </c>
      <c r="K116" s="157">
        <f t="shared" si="30"/>
        <v>2</v>
      </c>
      <c r="L116" s="157">
        <f t="shared" si="30"/>
        <v>53</v>
      </c>
      <c r="M116" s="156">
        <f>SUM(M112:M115)</f>
        <v>42</v>
      </c>
      <c r="N116" s="158">
        <f>(G116/L116)</f>
        <v>0.69811320754716977</v>
      </c>
    </row>
    <row r="117" spans="1:14" s="6" customFormat="1" ht="15.6" x14ac:dyDescent="0.3">
      <c r="A117" s="117"/>
      <c r="B117" s="104"/>
      <c r="C117" s="104"/>
      <c r="E117" s="104"/>
      <c r="F117" s="104"/>
      <c r="G117" s="104"/>
      <c r="H117" s="104"/>
      <c r="I117" s="104"/>
      <c r="J117" s="104"/>
      <c r="K117" s="104"/>
      <c r="L117" s="104"/>
      <c r="N117" s="56"/>
    </row>
    <row r="118" spans="1:14" s="8" customFormat="1" ht="15.6" x14ac:dyDescent="0.3">
      <c r="A118" s="6" t="s">
        <v>132</v>
      </c>
      <c r="B118" s="6">
        <v>44</v>
      </c>
      <c r="C118" s="6" t="s">
        <v>61</v>
      </c>
      <c r="D118" s="6"/>
      <c r="E118" s="107">
        <v>0</v>
      </c>
      <c r="F118" s="107">
        <v>0</v>
      </c>
      <c r="G118" s="107">
        <v>8</v>
      </c>
      <c r="H118" s="107">
        <v>0</v>
      </c>
      <c r="I118" s="107">
        <v>8</v>
      </c>
      <c r="J118">
        <v>8</v>
      </c>
      <c r="K118" s="6">
        <v>1</v>
      </c>
      <c r="L118" s="104">
        <v>9</v>
      </c>
      <c r="M118" s="6">
        <v>8</v>
      </c>
      <c r="N118" s="56">
        <f t="shared" ref="N118:N123" si="31">(G118/L118)</f>
        <v>0.88888888888888884</v>
      </c>
    </row>
    <row r="119" spans="1:14" s="6" customFormat="1" ht="15.6" x14ac:dyDescent="0.3">
      <c r="A119" s="6" t="s">
        <v>132</v>
      </c>
      <c r="B119" s="6">
        <v>44</v>
      </c>
      <c r="C119" s="6" t="s">
        <v>62</v>
      </c>
      <c r="E119" s="107">
        <v>0</v>
      </c>
      <c r="F119" s="107">
        <v>0</v>
      </c>
      <c r="G119" s="107">
        <v>8</v>
      </c>
      <c r="H119" s="107">
        <v>1</v>
      </c>
      <c r="I119" s="107">
        <v>9</v>
      </c>
      <c r="J119">
        <v>9</v>
      </c>
      <c r="K119" s="6">
        <v>1</v>
      </c>
      <c r="L119" s="104">
        <v>12</v>
      </c>
      <c r="M119" s="6">
        <v>8</v>
      </c>
      <c r="N119" s="56">
        <f t="shared" si="31"/>
        <v>0.66666666666666663</v>
      </c>
    </row>
    <row r="120" spans="1:14" s="6" customFormat="1" ht="15.6" x14ac:dyDescent="0.3">
      <c r="A120" s="6" t="s">
        <v>132</v>
      </c>
      <c r="B120" s="6">
        <v>44</v>
      </c>
      <c r="C120" s="6" t="s">
        <v>63</v>
      </c>
      <c r="E120" s="107">
        <v>2</v>
      </c>
      <c r="F120" s="107">
        <v>0</v>
      </c>
      <c r="G120" s="107">
        <v>15</v>
      </c>
      <c r="H120" s="107">
        <v>6</v>
      </c>
      <c r="I120" s="107">
        <v>21</v>
      </c>
      <c r="J120">
        <v>23</v>
      </c>
      <c r="K120" s="6">
        <v>1</v>
      </c>
      <c r="L120" s="104">
        <v>16</v>
      </c>
      <c r="M120" s="6">
        <v>16</v>
      </c>
      <c r="N120" s="56">
        <f t="shared" si="31"/>
        <v>0.9375</v>
      </c>
    </row>
    <row r="121" spans="1:14" s="135" customFormat="1" ht="15.6" x14ac:dyDescent="0.3">
      <c r="A121" s="135" t="s">
        <v>132</v>
      </c>
      <c r="B121" s="135">
        <v>44</v>
      </c>
      <c r="C121" s="135" t="s">
        <v>64</v>
      </c>
      <c r="E121" s="170">
        <v>1</v>
      </c>
      <c r="F121" s="170">
        <v>0</v>
      </c>
      <c r="G121" s="170">
        <v>6</v>
      </c>
      <c r="H121" s="170">
        <v>2</v>
      </c>
      <c r="I121" s="170">
        <v>8</v>
      </c>
      <c r="J121" s="138">
        <v>9</v>
      </c>
      <c r="K121" s="135">
        <v>0</v>
      </c>
      <c r="L121" s="154">
        <v>9</v>
      </c>
      <c r="M121" s="135">
        <v>7</v>
      </c>
      <c r="N121" s="155">
        <f t="shared" si="31"/>
        <v>0.66666666666666663</v>
      </c>
    </row>
    <row r="122" spans="1:14" s="6" customFormat="1" ht="15.6" x14ac:dyDescent="0.3">
      <c r="A122" s="6" t="s">
        <v>132</v>
      </c>
      <c r="B122" s="6">
        <v>44</v>
      </c>
      <c r="C122" s="6" t="s">
        <v>65</v>
      </c>
      <c r="E122" s="107">
        <v>1</v>
      </c>
      <c r="F122" s="107">
        <v>0</v>
      </c>
      <c r="G122" s="107">
        <v>8</v>
      </c>
      <c r="H122" s="107">
        <v>1</v>
      </c>
      <c r="I122" s="107">
        <v>9</v>
      </c>
      <c r="J122">
        <v>10</v>
      </c>
      <c r="K122" s="6">
        <v>1</v>
      </c>
      <c r="L122" s="104">
        <v>8</v>
      </c>
      <c r="M122" s="6">
        <v>9</v>
      </c>
      <c r="N122" s="56">
        <f t="shared" si="31"/>
        <v>1</v>
      </c>
    </row>
    <row r="123" spans="1:14" s="156" customFormat="1" ht="15.6" x14ac:dyDescent="0.3">
      <c r="A123" s="157" t="s">
        <v>2724</v>
      </c>
      <c r="B123" s="157"/>
      <c r="C123" s="157"/>
      <c r="E123" s="157">
        <f t="shared" ref="E123:L123" si="32">SUM(E118:E122)</f>
        <v>4</v>
      </c>
      <c r="F123" s="157">
        <f t="shared" si="32"/>
        <v>0</v>
      </c>
      <c r="G123" s="157">
        <f t="shared" si="32"/>
        <v>45</v>
      </c>
      <c r="H123" s="157">
        <f t="shared" si="32"/>
        <v>10</v>
      </c>
      <c r="I123" s="157">
        <f t="shared" si="32"/>
        <v>55</v>
      </c>
      <c r="J123" s="157">
        <f t="shared" si="32"/>
        <v>59</v>
      </c>
      <c r="K123" s="157">
        <f t="shared" si="32"/>
        <v>4</v>
      </c>
      <c r="L123" s="157">
        <f t="shared" si="32"/>
        <v>54</v>
      </c>
      <c r="M123" s="156">
        <f>SUM(M118:M122)</f>
        <v>48</v>
      </c>
      <c r="N123" s="158">
        <f t="shared" si="31"/>
        <v>0.83333333333333337</v>
      </c>
    </row>
    <row r="124" spans="1:14" s="6" customFormat="1" ht="15.6" x14ac:dyDescent="0.3">
      <c r="A124" s="117"/>
      <c r="B124" s="104"/>
      <c r="C124" s="104"/>
      <c r="E124" s="104"/>
      <c r="F124" s="104"/>
      <c r="G124" s="104"/>
      <c r="H124" s="104"/>
      <c r="I124" s="104"/>
      <c r="J124" s="104"/>
      <c r="K124" s="104"/>
      <c r="L124" s="104"/>
      <c r="N124" s="56"/>
    </row>
    <row r="125" spans="1:14" s="6" customFormat="1" ht="15.6" x14ac:dyDescent="0.3">
      <c r="A125" s="6" t="s">
        <v>132</v>
      </c>
      <c r="B125" s="6">
        <v>45</v>
      </c>
      <c r="C125" s="6" t="s">
        <v>66</v>
      </c>
      <c r="E125" s="107">
        <v>1</v>
      </c>
      <c r="F125" s="107">
        <v>0</v>
      </c>
      <c r="G125" s="107">
        <v>11</v>
      </c>
      <c r="H125" s="107">
        <v>2</v>
      </c>
      <c r="I125" s="107">
        <v>13</v>
      </c>
      <c r="J125">
        <v>14</v>
      </c>
      <c r="K125" s="6">
        <v>1</v>
      </c>
      <c r="L125" s="104">
        <v>19</v>
      </c>
      <c r="M125" s="6">
        <v>11</v>
      </c>
      <c r="N125" s="56">
        <f t="shared" ref="N125:N130" si="33">(G125/L125)</f>
        <v>0.57894736842105265</v>
      </c>
    </row>
    <row r="126" spans="1:14" s="8" customFormat="1" ht="15.6" x14ac:dyDescent="0.3">
      <c r="A126" s="6" t="s">
        <v>132</v>
      </c>
      <c r="B126" s="6">
        <v>45</v>
      </c>
      <c r="C126" s="6" t="s">
        <v>67</v>
      </c>
      <c r="D126" s="6"/>
      <c r="E126" s="107">
        <v>2</v>
      </c>
      <c r="F126" s="107">
        <v>0</v>
      </c>
      <c r="G126" s="107">
        <v>7</v>
      </c>
      <c r="H126" s="107">
        <v>1</v>
      </c>
      <c r="I126" s="107">
        <v>8</v>
      </c>
      <c r="J126">
        <v>10</v>
      </c>
      <c r="K126" s="6">
        <v>1</v>
      </c>
      <c r="L126" s="104">
        <v>8</v>
      </c>
      <c r="M126" s="6">
        <v>9</v>
      </c>
      <c r="N126" s="56">
        <f t="shared" si="33"/>
        <v>0.875</v>
      </c>
    </row>
    <row r="127" spans="1:14" s="6" customFormat="1" ht="15.6" x14ac:dyDescent="0.3">
      <c r="A127" s="6" t="s">
        <v>132</v>
      </c>
      <c r="B127" s="6">
        <v>45</v>
      </c>
      <c r="C127" s="6" t="s">
        <v>68</v>
      </c>
      <c r="E127" s="107">
        <v>2</v>
      </c>
      <c r="F127" s="107">
        <v>0</v>
      </c>
      <c r="G127" s="107">
        <v>6</v>
      </c>
      <c r="H127" s="107">
        <v>0</v>
      </c>
      <c r="I127" s="107">
        <v>6</v>
      </c>
      <c r="J127">
        <v>8</v>
      </c>
      <c r="K127" s="6">
        <v>0</v>
      </c>
      <c r="L127" s="104">
        <v>9</v>
      </c>
      <c r="M127" s="6">
        <v>8</v>
      </c>
      <c r="N127" s="56">
        <f t="shared" si="33"/>
        <v>0.66666666666666663</v>
      </c>
    </row>
    <row r="128" spans="1:14" s="135" customFormat="1" ht="15.6" x14ac:dyDescent="0.3">
      <c r="A128" s="135" t="s">
        <v>132</v>
      </c>
      <c r="B128" s="135">
        <v>45</v>
      </c>
      <c r="C128" s="135" t="s">
        <v>69</v>
      </c>
      <c r="E128" s="170">
        <v>1</v>
      </c>
      <c r="F128" s="170">
        <v>0</v>
      </c>
      <c r="G128" s="170">
        <v>5</v>
      </c>
      <c r="H128" s="170">
        <v>2</v>
      </c>
      <c r="I128" s="170">
        <v>7</v>
      </c>
      <c r="J128" s="138">
        <v>8</v>
      </c>
      <c r="K128" s="135">
        <v>0</v>
      </c>
      <c r="L128" s="133">
        <v>8</v>
      </c>
      <c r="M128" s="135">
        <v>6</v>
      </c>
      <c r="N128" s="155">
        <f t="shared" si="33"/>
        <v>0.625</v>
      </c>
    </row>
    <row r="129" spans="1:19" s="6" customFormat="1" ht="15.6" x14ac:dyDescent="0.3">
      <c r="A129" s="6" t="s">
        <v>132</v>
      </c>
      <c r="B129" s="6">
        <v>45</v>
      </c>
      <c r="C129" s="6" t="s">
        <v>70</v>
      </c>
      <c r="E129" s="107">
        <v>1</v>
      </c>
      <c r="F129" s="107">
        <v>0</v>
      </c>
      <c r="G129" s="107">
        <v>15</v>
      </c>
      <c r="H129" s="107">
        <v>0</v>
      </c>
      <c r="I129" s="107">
        <v>15</v>
      </c>
      <c r="J129">
        <v>16</v>
      </c>
      <c r="K129" s="6">
        <v>1</v>
      </c>
      <c r="L129" s="104">
        <v>43</v>
      </c>
      <c r="M129" s="6">
        <v>15</v>
      </c>
      <c r="N129" s="56">
        <f t="shared" si="33"/>
        <v>0.34883720930232559</v>
      </c>
    </row>
    <row r="130" spans="1:19" s="156" customFormat="1" ht="15.6" x14ac:dyDescent="0.3">
      <c r="A130" s="157" t="s">
        <v>2724</v>
      </c>
      <c r="B130" s="157"/>
      <c r="C130" s="157"/>
      <c r="E130" s="157">
        <f t="shared" ref="E130:L130" si="34">SUM(E125:E129)</f>
        <v>7</v>
      </c>
      <c r="F130" s="157">
        <f t="shared" si="34"/>
        <v>0</v>
      </c>
      <c r="G130" s="157">
        <f t="shared" si="34"/>
        <v>44</v>
      </c>
      <c r="H130" s="157">
        <f t="shared" si="34"/>
        <v>5</v>
      </c>
      <c r="I130" s="157">
        <f t="shared" si="34"/>
        <v>49</v>
      </c>
      <c r="J130" s="157">
        <f t="shared" si="34"/>
        <v>56</v>
      </c>
      <c r="K130" s="157">
        <f t="shared" si="34"/>
        <v>3</v>
      </c>
      <c r="L130" s="157">
        <f t="shared" si="34"/>
        <v>87</v>
      </c>
      <c r="M130" s="156">
        <f>SUM(M125:M129)</f>
        <v>49</v>
      </c>
      <c r="N130" s="158">
        <f t="shared" si="33"/>
        <v>0.50574712643678166</v>
      </c>
    </row>
    <row r="131" spans="1:19" s="156" customFormat="1" ht="15.6" x14ac:dyDescent="0.3">
      <c r="A131" s="157"/>
      <c r="B131" s="157"/>
      <c r="C131" s="157"/>
      <c r="E131" s="157"/>
      <c r="F131" s="157"/>
      <c r="G131" s="157"/>
      <c r="H131" s="157"/>
      <c r="I131" s="157"/>
      <c r="J131" s="157"/>
      <c r="K131" s="157"/>
      <c r="L131" s="157"/>
      <c r="N131" s="158"/>
    </row>
    <row r="132" spans="1:19" s="6" customFormat="1" ht="15.6" x14ac:dyDescent="0.3">
      <c r="A132" s="6" t="s">
        <v>132</v>
      </c>
      <c r="B132" s="6">
        <v>46</v>
      </c>
      <c r="C132" s="6" t="s">
        <v>71</v>
      </c>
      <c r="E132" s="107">
        <v>0</v>
      </c>
      <c r="F132" s="107">
        <v>0</v>
      </c>
      <c r="G132" s="107">
        <v>14</v>
      </c>
      <c r="H132" s="107">
        <v>0</v>
      </c>
      <c r="I132" s="107">
        <v>14</v>
      </c>
      <c r="J132">
        <v>14</v>
      </c>
      <c r="K132" s="6">
        <v>1</v>
      </c>
      <c r="L132" s="104">
        <v>17</v>
      </c>
      <c r="M132" s="6">
        <v>14</v>
      </c>
      <c r="N132" s="56">
        <f t="shared" ref="N132:N137" si="35">(G132/L132)</f>
        <v>0.82352941176470584</v>
      </c>
    </row>
    <row r="133" spans="1:19" s="8" customFormat="1" ht="15.6" x14ac:dyDescent="0.3">
      <c r="A133" s="6" t="s">
        <v>132</v>
      </c>
      <c r="B133" s="6">
        <v>46</v>
      </c>
      <c r="C133" s="6" t="s">
        <v>72</v>
      </c>
      <c r="D133" s="6"/>
      <c r="E133" s="107">
        <v>1</v>
      </c>
      <c r="F133" s="107">
        <v>0</v>
      </c>
      <c r="G133" s="107">
        <v>11</v>
      </c>
      <c r="H133" s="107">
        <v>3</v>
      </c>
      <c r="I133" s="107">
        <v>14</v>
      </c>
      <c r="J133">
        <v>15</v>
      </c>
      <c r="K133" s="6">
        <v>1</v>
      </c>
      <c r="L133" s="104">
        <v>14</v>
      </c>
      <c r="M133" s="6">
        <v>12</v>
      </c>
      <c r="N133" s="56">
        <f t="shared" si="35"/>
        <v>0.7857142857142857</v>
      </c>
    </row>
    <row r="134" spans="1:19" s="6" customFormat="1" ht="15.6" x14ac:dyDescent="0.3">
      <c r="A134" s="6" t="s">
        <v>132</v>
      </c>
      <c r="B134" s="6">
        <v>46</v>
      </c>
      <c r="C134" s="6" t="s">
        <v>73</v>
      </c>
      <c r="E134" s="107">
        <v>0</v>
      </c>
      <c r="F134" s="107">
        <v>0</v>
      </c>
      <c r="G134" s="107">
        <v>9</v>
      </c>
      <c r="H134" s="107">
        <v>0</v>
      </c>
      <c r="I134" s="107">
        <v>9</v>
      </c>
      <c r="J134">
        <v>9</v>
      </c>
      <c r="K134" s="6">
        <v>1</v>
      </c>
      <c r="L134" s="104">
        <v>11</v>
      </c>
      <c r="M134" s="6">
        <v>9</v>
      </c>
      <c r="N134" s="56">
        <f t="shared" si="35"/>
        <v>0.81818181818181823</v>
      </c>
    </row>
    <row r="135" spans="1:19" s="6" customFormat="1" ht="15.6" x14ac:dyDescent="0.3">
      <c r="A135" s="6" t="s">
        <v>132</v>
      </c>
      <c r="B135" s="6">
        <v>46</v>
      </c>
      <c r="C135" s="6" t="s">
        <v>74</v>
      </c>
      <c r="E135" s="107">
        <v>12</v>
      </c>
      <c r="F135" s="107">
        <v>0</v>
      </c>
      <c r="G135" s="107">
        <v>23</v>
      </c>
      <c r="H135" s="107">
        <v>0</v>
      </c>
      <c r="I135" s="107">
        <v>23</v>
      </c>
      <c r="J135">
        <v>35</v>
      </c>
      <c r="K135" s="6">
        <v>1</v>
      </c>
      <c r="L135" s="104">
        <v>28</v>
      </c>
      <c r="M135" s="6">
        <v>29</v>
      </c>
      <c r="N135" s="56">
        <f t="shared" si="35"/>
        <v>0.8214285714285714</v>
      </c>
    </row>
    <row r="136" spans="1:19" s="156" customFormat="1" ht="15.6" x14ac:dyDescent="0.3">
      <c r="A136" s="157" t="s">
        <v>2724</v>
      </c>
      <c r="B136" s="157"/>
      <c r="C136" s="157"/>
      <c r="E136" s="157">
        <f t="shared" ref="E136:M136" si="36">SUM(E132:E135)</f>
        <v>13</v>
      </c>
      <c r="F136" s="157">
        <f t="shared" si="36"/>
        <v>0</v>
      </c>
      <c r="G136" s="157">
        <f t="shared" si="36"/>
        <v>57</v>
      </c>
      <c r="H136" s="157">
        <f t="shared" si="36"/>
        <v>3</v>
      </c>
      <c r="I136" s="157">
        <f t="shared" si="36"/>
        <v>60</v>
      </c>
      <c r="J136" s="157">
        <f t="shared" si="36"/>
        <v>73</v>
      </c>
      <c r="K136" s="157">
        <f t="shared" si="36"/>
        <v>4</v>
      </c>
      <c r="L136" s="157">
        <f t="shared" si="36"/>
        <v>70</v>
      </c>
      <c r="M136" s="157">
        <f t="shared" si="36"/>
        <v>64</v>
      </c>
      <c r="N136" s="158">
        <f t="shared" si="35"/>
        <v>0.81428571428571428</v>
      </c>
    </row>
    <row r="137" spans="1:19" s="161" customFormat="1" ht="15.6" x14ac:dyDescent="0.3">
      <c r="A137" s="160" t="s">
        <v>3834</v>
      </c>
      <c r="B137" s="160"/>
      <c r="C137" s="160"/>
      <c r="E137" s="160">
        <f t="shared" ref="E137:M137" si="37">SUM(E103+E110+E116+E123+E130+E136)</f>
        <v>77</v>
      </c>
      <c r="F137" s="160">
        <f t="shared" si="37"/>
        <v>0</v>
      </c>
      <c r="G137" s="160">
        <f t="shared" si="37"/>
        <v>327</v>
      </c>
      <c r="H137" s="160">
        <f t="shared" si="37"/>
        <v>35</v>
      </c>
      <c r="I137" s="160">
        <f t="shared" si="37"/>
        <v>362</v>
      </c>
      <c r="J137" s="160">
        <f t="shared" si="37"/>
        <v>439</v>
      </c>
      <c r="K137" s="160">
        <f t="shared" si="37"/>
        <v>23</v>
      </c>
      <c r="L137" s="160">
        <f t="shared" si="37"/>
        <v>452</v>
      </c>
      <c r="M137" s="160">
        <f t="shared" si="37"/>
        <v>378</v>
      </c>
      <c r="N137" s="162">
        <f t="shared" si="35"/>
        <v>0.72345132743362828</v>
      </c>
    </row>
    <row r="138" spans="1:19" s="6" customFormat="1" ht="15.6" x14ac:dyDescent="0.3">
      <c r="A138"/>
      <c r="N138" s="56"/>
    </row>
    <row r="139" spans="1:19" s="64" customFormat="1" ht="15.6" x14ac:dyDescent="0.3">
      <c r="A139" s="64" t="s">
        <v>86</v>
      </c>
      <c r="E139" s="64">
        <f t="shared" ref="E139:M139" si="38">SUM(E49+E96+E137)</f>
        <v>259</v>
      </c>
      <c r="F139" s="64">
        <f t="shared" si="38"/>
        <v>2</v>
      </c>
      <c r="G139" s="64">
        <f t="shared" si="38"/>
        <v>1032</v>
      </c>
      <c r="H139" s="64">
        <f t="shared" si="38"/>
        <v>163</v>
      </c>
      <c r="I139" s="64">
        <f t="shared" si="38"/>
        <v>1200</v>
      </c>
      <c r="J139" s="64">
        <f t="shared" si="38"/>
        <v>1451</v>
      </c>
      <c r="K139" s="64">
        <f t="shared" si="38"/>
        <v>70</v>
      </c>
      <c r="L139" s="64">
        <f t="shared" si="38"/>
        <v>1371</v>
      </c>
      <c r="M139" s="64">
        <f t="shared" si="38"/>
        <v>1189</v>
      </c>
      <c r="N139" s="53">
        <f>(G139/L139)</f>
        <v>0.75273522975929974</v>
      </c>
      <c r="O139" s="84"/>
      <c r="P139" s="84"/>
      <c r="Q139" s="84"/>
      <c r="R139" s="84"/>
      <c r="S139" s="84"/>
    </row>
    <row r="140" spans="1:19" s="6" customFormat="1" ht="15.6" x14ac:dyDescent="0.3">
      <c r="A140" s="8" t="s">
        <v>95</v>
      </c>
      <c r="B140" s="8"/>
      <c r="C140" s="8"/>
      <c r="D140" s="8"/>
      <c r="E140" s="8"/>
      <c r="F140" s="8"/>
      <c r="G140" s="62">
        <f>(G139/L139)</f>
        <v>0.75273522975929974</v>
      </c>
      <c r="H140" s="8"/>
      <c r="I140" s="62">
        <f>(I139/L139)</f>
        <v>0.87527352297592997</v>
      </c>
      <c r="J140" s="62" t="s">
        <v>81</v>
      </c>
      <c r="K140" s="8"/>
      <c r="M140" s="62"/>
      <c r="N140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FF10-6571-44E5-9666-F637CE25F6A7}">
  <dimension ref="A2:XFD495"/>
  <sheetViews>
    <sheetView topLeftCell="A454" workbookViewId="0">
      <selection activeCell="H408" sqref="H408"/>
    </sheetView>
  </sheetViews>
  <sheetFormatPr defaultRowHeight="14.4" x14ac:dyDescent="0.3"/>
  <cols>
    <col min="3" max="3" width="41.44140625" customWidth="1"/>
    <col min="4" max="5" width="12.5546875" bestFit="1" customWidth="1"/>
    <col min="6" max="7" width="16.77734375" customWidth="1"/>
    <col min="8" max="8" width="8.88671875" style="4"/>
  </cols>
  <sheetData>
    <row r="2" spans="1:8" x14ac:dyDescent="0.3">
      <c r="A2" s="4"/>
    </row>
    <row r="3" spans="1:8" x14ac:dyDescent="0.3">
      <c r="A3" s="4"/>
    </row>
    <row r="4" spans="1:8" x14ac:dyDescent="0.3">
      <c r="A4" s="4"/>
    </row>
    <row r="5" spans="1:8" x14ac:dyDescent="0.3">
      <c r="A5" s="4"/>
    </row>
    <row r="6" spans="1:8" x14ac:dyDescent="0.3">
      <c r="A6" s="4"/>
    </row>
    <row r="7" spans="1:8" ht="21" x14ac:dyDescent="0.4">
      <c r="C7" s="22"/>
    </row>
    <row r="8" spans="1:8" ht="18" x14ac:dyDescent="0.35">
      <c r="A8" s="16"/>
      <c r="B8" s="16"/>
      <c r="C8" s="23"/>
      <c r="D8" s="16" t="s">
        <v>3938</v>
      </c>
      <c r="E8" s="16"/>
    </row>
    <row r="9" spans="1:8" ht="18" x14ac:dyDescent="0.35">
      <c r="A9" s="16"/>
      <c r="B9" s="16"/>
      <c r="C9" s="23"/>
      <c r="E9" s="44" t="s">
        <v>4566</v>
      </c>
    </row>
    <row r="10" spans="1:8" ht="18" x14ac:dyDescent="0.35">
      <c r="A10" s="16"/>
      <c r="B10" s="16"/>
      <c r="C10" s="23"/>
      <c r="D10" s="16"/>
      <c r="E10" s="16"/>
    </row>
    <row r="11" spans="1:8" s="6" customFormat="1" ht="15.6" x14ac:dyDescent="0.3">
      <c r="A11" s="24"/>
      <c r="B11" s="24"/>
      <c r="C11" s="24" t="s">
        <v>2568</v>
      </c>
      <c r="D11" s="24" t="s">
        <v>2601</v>
      </c>
      <c r="E11" s="43"/>
      <c r="G11" s="24"/>
      <c r="H11" s="55"/>
    </row>
    <row r="12" spans="1:8" s="6" customFormat="1" ht="15.6" x14ac:dyDescent="0.3">
      <c r="B12" s="25"/>
      <c r="C12" s="1" t="s">
        <v>2711</v>
      </c>
      <c r="D12" s="6">
        <f>H122</f>
        <v>53</v>
      </c>
      <c r="G12" s="56" t="s">
        <v>81</v>
      </c>
      <c r="H12" s="55"/>
    </row>
    <row r="13" spans="1:8" s="6" customFormat="1" ht="15.6" x14ac:dyDescent="0.3">
      <c r="B13" s="25"/>
      <c r="C13" s="1" t="s">
        <v>2712</v>
      </c>
      <c r="D13" s="6">
        <f>H324</f>
        <v>123</v>
      </c>
      <c r="G13" s="56" t="s">
        <v>81</v>
      </c>
      <c r="H13" s="55"/>
    </row>
    <row r="14" spans="1:8" s="6" customFormat="1" ht="15.6" x14ac:dyDescent="0.3">
      <c r="B14" s="25"/>
      <c r="C14" s="1" t="s">
        <v>2713</v>
      </c>
      <c r="D14" s="6">
        <f>H471</f>
        <v>76</v>
      </c>
      <c r="E14" s="1"/>
      <c r="G14" s="56" t="s">
        <v>81</v>
      </c>
      <c r="H14" s="55"/>
    </row>
    <row r="15" spans="1:8" s="6" customFormat="1" ht="15.6" x14ac:dyDescent="0.3">
      <c r="A15" s="3"/>
      <c r="B15" s="15"/>
      <c r="C15" s="3" t="s">
        <v>2714</v>
      </c>
      <c r="D15" s="6">
        <f>H473</f>
        <v>252</v>
      </c>
      <c r="E15" s="3"/>
      <c r="G15" s="48" t="s">
        <v>81</v>
      </c>
      <c r="H15" s="55"/>
    </row>
    <row r="16" spans="1:8" s="6" customFormat="1" ht="15.6" x14ac:dyDescent="0.3">
      <c r="H16" s="55"/>
    </row>
    <row r="17" spans="1:8" s="6" customFormat="1" ht="15.6" x14ac:dyDescent="0.3">
      <c r="H17" s="55"/>
    </row>
    <row r="18" spans="1:8" s="5" customFormat="1" ht="31.2" x14ac:dyDescent="0.3">
      <c r="A18" s="5" t="s">
        <v>0</v>
      </c>
      <c r="B18" s="58" t="s">
        <v>1</v>
      </c>
      <c r="C18" s="5" t="s">
        <v>2</v>
      </c>
      <c r="D18" s="5" t="s">
        <v>2530</v>
      </c>
      <c r="E18" s="5" t="s">
        <v>2531</v>
      </c>
      <c r="F18" s="5" t="s">
        <v>2532</v>
      </c>
      <c r="G18" s="5" t="s">
        <v>2533</v>
      </c>
      <c r="H18" s="5" t="s">
        <v>2538</v>
      </c>
    </row>
    <row r="19" spans="1:8" s="6" customFormat="1" ht="15.6" x14ac:dyDescent="0.3">
      <c r="B19" s="60"/>
      <c r="H19" s="55"/>
    </row>
    <row r="20" spans="1:8" s="6" customFormat="1" ht="15.6" x14ac:dyDescent="0.3">
      <c r="A20" s="104" t="s">
        <v>104</v>
      </c>
      <c r="B20" s="104" t="s">
        <v>2834</v>
      </c>
      <c r="C20" s="104" t="s">
        <v>6</v>
      </c>
      <c r="D20" s="104" t="s">
        <v>2835</v>
      </c>
      <c r="E20" s="104" t="s">
        <v>111</v>
      </c>
      <c r="F20" s="104" t="s">
        <v>112</v>
      </c>
      <c r="G20" s="104" t="s">
        <v>113</v>
      </c>
      <c r="H20" s="55">
        <v>1</v>
      </c>
    </row>
    <row r="21" spans="1:8" s="8" customFormat="1" ht="15.6" x14ac:dyDescent="0.3">
      <c r="A21" s="8" t="s">
        <v>2561</v>
      </c>
      <c r="B21" s="61"/>
      <c r="H21" s="29">
        <f>SUM(H20:H20)</f>
        <v>1</v>
      </c>
    </row>
    <row r="22" spans="1:8" s="6" customFormat="1" ht="15.6" x14ac:dyDescent="0.3">
      <c r="B22" s="60"/>
      <c r="H22" s="55"/>
    </row>
    <row r="23" spans="1:8" s="6" customFormat="1" ht="15.6" x14ac:dyDescent="0.3">
      <c r="A23" s="6" t="s">
        <v>104</v>
      </c>
      <c r="B23" s="6" t="s">
        <v>2834</v>
      </c>
      <c r="C23" s="6" t="s">
        <v>77</v>
      </c>
      <c r="D23" s="6" t="s">
        <v>4336</v>
      </c>
      <c r="E23" s="6" t="s">
        <v>4337</v>
      </c>
      <c r="F23" s="6" t="s">
        <v>4338</v>
      </c>
      <c r="G23" s="6" t="s">
        <v>4339</v>
      </c>
      <c r="H23" s="55">
        <v>1</v>
      </c>
    </row>
    <row r="24" spans="1:8" s="8" customFormat="1" ht="15.6" x14ac:dyDescent="0.3">
      <c r="A24" s="8" t="s">
        <v>2561</v>
      </c>
      <c r="B24" s="61"/>
      <c r="H24" s="29">
        <f>SUM(H23:H23)</f>
        <v>1</v>
      </c>
    </row>
    <row r="25" spans="1:8" s="6" customFormat="1" ht="15.6" x14ac:dyDescent="0.3">
      <c r="B25" s="60"/>
      <c r="H25" s="55"/>
    </row>
    <row r="26" spans="1:8" s="6" customFormat="1" ht="15.6" x14ac:dyDescent="0.3">
      <c r="A26" s="6" t="s">
        <v>104</v>
      </c>
      <c r="B26" s="6" t="s">
        <v>2834</v>
      </c>
      <c r="C26" s="6" t="s">
        <v>5</v>
      </c>
      <c r="D26" s="6" t="s">
        <v>81</v>
      </c>
      <c r="E26" s="6" t="s">
        <v>81</v>
      </c>
      <c r="F26" s="6" t="s">
        <v>81</v>
      </c>
      <c r="G26" s="6" t="s">
        <v>81</v>
      </c>
      <c r="H26" s="55">
        <v>0</v>
      </c>
    </row>
    <row r="27" spans="1:8" s="8" customFormat="1" ht="15.6" x14ac:dyDescent="0.3">
      <c r="A27" s="8" t="s">
        <v>2561</v>
      </c>
      <c r="B27" s="61"/>
      <c r="H27" s="29">
        <f>SUM(H26:H26)</f>
        <v>0</v>
      </c>
    </row>
    <row r="28" spans="1:8" s="6" customFormat="1" ht="15.6" x14ac:dyDescent="0.3">
      <c r="B28" s="60"/>
      <c r="H28" s="55"/>
    </row>
    <row r="29" spans="1:8" s="6" customFormat="1" ht="15.6" x14ac:dyDescent="0.3">
      <c r="A29" s="6" t="s">
        <v>104</v>
      </c>
      <c r="B29" s="6" t="s">
        <v>2834</v>
      </c>
      <c r="C29" s="6" t="s">
        <v>4</v>
      </c>
      <c r="D29" s="6" t="s">
        <v>4513</v>
      </c>
      <c r="E29" s="6" t="s">
        <v>4514</v>
      </c>
      <c r="F29" s="6" t="s">
        <v>678</v>
      </c>
      <c r="G29" s="6" t="s">
        <v>1079</v>
      </c>
      <c r="H29" s="55">
        <v>1</v>
      </c>
    </row>
    <row r="30" spans="1:8" s="6" customFormat="1" ht="15.6" x14ac:dyDescent="0.3">
      <c r="A30" s="104" t="s">
        <v>104</v>
      </c>
      <c r="B30" s="104" t="s">
        <v>2834</v>
      </c>
      <c r="C30" s="104" t="s">
        <v>4</v>
      </c>
      <c r="D30" s="104" t="s">
        <v>4513</v>
      </c>
      <c r="E30" s="104" t="s">
        <v>4515</v>
      </c>
      <c r="F30" s="104" t="s">
        <v>748</v>
      </c>
      <c r="G30" s="104" t="s">
        <v>4516</v>
      </c>
      <c r="H30" s="55">
        <v>1</v>
      </c>
    </row>
    <row r="31" spans="1:8" s="6" customFormat="1" ht="15.6" x14ac:dyDescent="0.3">
      <c r="A31" s="6" t="s">
        <v>104</v>
      </c>
      <c r="B31" s="6" t="s">
        <v>2834</v>
      </c>
      <c r="C31" s="6" t="s">
        <v>4</v>
      </c>
      <c r="D31" s="6" t="s">
        <v>4336</v>
      </c>
      <c r="E31" s="6" t="s">
        <v>4340</v>
      </c>
      <c r="F31" s="6" t="s">
        <v>1061</v>
      </c>
      <c r="G31" s="6" t="s">
        <v>2020</v>
      </c>
      <c r="H31" s="55">
        <v>1</v>
      </c>
    </row>
    <row r="32" spans="1:8" s="6" customFormat="1" ht="15.6" x14ac:dyDescent="0.3">
      <c r="A32" s="6" t="s">
        <v>104</v>
      </c>
      <c r="B32" s="6" t="s">
        <v>2834</v>
      </c>
      <c r="C32" s="6" t="s">
        <v>4</v>
      </c>
      <c r="D32" s="6" t="s">
        <v>4336</v>
      </c>
      <c r="E32" s="6" t="s">
        <v>4341</v>
      </c>
      <c r="F32" s="6" t="s">
        <v>4342</v>
      </c>
      <c r="G32" s="6" t="s">
        <v>4343</v>
      </c>
      <c r="H32" s="55">
        <v>1</v>
      </c>
    </row>
    <row r="33" spans="1:20" s="6" customFormat="1" ht="15.6" x14ac:dyDescent="0.3">
      <c r="A33" s="6" t="s">
        <v>104</v>
      </c>
      <c r="B33" s="6" t="s">
        <v>2834</v>
      </c>
      <c r="C33" s="6" t="s">
        <v>4</v>
      </c>
      <c r="D33" s="6" t="s">
        <v>4336</v>
      </c>
      <c r="E33" s="6" t="s">
        <v>4344</v>
      </c>
      <c r="F33" s="6" t="s">
        <v>4345</v>
      </c>
      <c r="G33" s="6" t="s">
        <v>4346</v>
      </c>
      <c r="H33" s="55">
        <v>1</v>
      </c>
    </row>
    <row r="34" spans="1:20" ht="15.6" x14ac:dyDescent="0.3">
      <c r="A34" s="6" t="s">
        <v>104</v>
      </c>
      <c r="B34" s="6" t="s">
        <v>2834</v>
      </c>
      <c r="C34" s="6" t="s">
        <v>4</v>
      </c>
      <c r="D34" s="6" t="s">
        <v>4074</v>
      </c>
      <c r="E34" s="6" t="s">
        <v>931</v>
      </c>
      <c r="F34" s="6" t="s">
        <v>932</v>
      </c>
      <c r="G34" s="6" t="s">
        <v>933</v>
      </c>
      <c r="H34" s="4">
        <v>1</v>
      </c>
    </row>
    <row r="35" spans="1:20" s="6" customFormat="1" ht="15.6" x14ac:dyDescent="0.3">
      <c r="A35" s="108" t="s">
        <v>104</v>
      </c>
      <c r="B35" s="104" t="s">
        <v>2834</v>
      </c>
      <c r="C35" s="104" t="s">
        <v>4</v>
      </c>
      <c r="D35" s="104" t="s">
        <v>3927</v>
      </c>
      <c r="E35" s="104" t="s">
        <v>3978</v>
      </c>
      <c r="F35" s="104" t="s">
        <v>1762</v>
      </c>
      <c r="G35" s="109" t="s">
        <v>3979</v>
      </c>
      <c r="H35" s="55">
        <v>1</v>
      </c>
    </row>
    <row r="36" spans="1:20" s="6" customFormat="1" ht="15.6" x14ac:dyDescent="0.3">
      <c r="A36" s="6" t="s">
        <v>104</v>
      </c>
      <c r="B36" s="6" t="s">
        <v>2834</v>
      </c>
      <c r="C36" s="6" t="s">
        <v>4</v>
      </c>
      <c r="D36" s="6" t="s">
        <v>2893</v>
      </c>
      <c r="E36" s="6" t="s">
        <v>2894</v>
      </c>
      <c r="F36" s="6" t="s">
        <v>426</v>
      </c>
      <c r="G36" s="6" t="s">
        <v>2895</v>
      </c>
      <c r="H36" s="55">
        <v>1</v>
      </c>
    </row>
    <row r="37" spans="1:20" s="6" customFormat="1" ht="15.6" x14ac:dyDescent="0.3">
      <c r="A37" s="6" t="s">
        <v>104</v>
      </c>
      <c r="B37" s="6" t="s">
        <v>2834</v>
      </c>
      <c r="C37" s="6" t="s">
        <v>4</v>
      </c>
      <c r="D37" s="6" t="s">
        <v>2893</v>
      </c>
      <c r="E37" s="6" t="s">
        <v>2908</v>
      </c>
      <c r="F37" s="6" t="s">
        <v>596</v>
      </c>
      <c r="G37" s="6" t="s">
        <v>2909</v>
      </c>
      <c r="H37" s="55">
        <v>1</v>
      </c>
    </row>
    <row r="38" spans="1:20" s="8" customFormat="1" ht="15.6" x14ac:dyDescent="0.3">
      <c r="A38" s="8" t="s">
        <v>2562</v>
      </c>
      <c r="B38" s="61"/>
      <c r="H38" s="29">
        <f>SUM(H29:H37)</f>
        <v>9</v>
      </c>
    </row>
    <row r="39" spans="1:20" s="6" customFormat="1" ht="15.6" x14ac:dyDescent="0.3">
      <c r="B39" s="60"/>
      <c r="H39" s="55"/>
    </row>
    <row r="40" spans="1:20" s="6" customFormat="1" ht="15.6" x14ac:dyDescent="0.3">
      <c r="A40" s="6" t="s">
        <v>104</v>
      </c>
      <c r="B40" s="6" t="s">
        <v>2834</v>
      </c>
      <c r="C40" s="6" t="s">
        <v>3</v>
      </c>
      <c r="D40" s="6" t="s">
        <v>4336</v>
      </c>
      <c r="E40" s="6" t="s">
        <v>290</v>
      </c>
      <c r="F40" s="6" t="s">
        <v>291</v>
      </c>
      <c r="G40" s="6" t="s">
        <v>292</v>
      </c>
      <c r="H40" s="55">
        <v>1</v>
      </c>
    </row>
    <row r="41" spans="1:20" s="8" customFormat="1" ht="15.6" x14ac:dyDescent="0.3">
      <c r="A41" s="8" t="s">
        <v>2562</v>
      </c>
      <c r="B41" s="61"/>
      <c r="H41" s="29">
        <f>SUM(H40:H40)</f>
        <v>1</v>
      </c>
    </row>
    <row r="42" spans="1:20" s="8" customFormat="1" ht="15.6" x14ac:dyDescent="0.3">
      <c r="A42" s="8" t="s">
        <v>3703</v>
      </c>
      <c r="B42" s="61"/>
      <c r="H42" s="29">
        <f>SUM(H21+H24+H27+H38+H41)</f>
        <v>12</v>
      </c>
    </row>
    <row r="43" spans="1:20" s="6" customFormat="1" ht="15.6" x14ac:dyDescent="0.3">
      <c r="B43" s="60"/>
      <c r="H43" s="55"/>
      <c r="J43" s="5"/>
      <c r="K43" s="58"/>
      <c r="L43" s="5"/>
      <c r="M43" s="5"/>
      <c r="N43" s="5"/>
      <c r="O43" s="5"/>
      <c r="P43" s="5"/>
      <c r="Q43" s="5"/>
      <c r="R43" s="5"/>
      <c r="S43" s="5"/>
      <c r="T43" s="59"/>
    </row>
    <row r="44" spans="1:20" s="6" customFormat="1" ht="15.6" x14ac:dyDescent="0.3">
      <c r="A44" s="104" t="s">
        <v>104</v>
      </c>
      <c r="B44" s="104" t="s">
        <v>2918</v>
      </c>
      <c r="C44" s="104" t="s">
        <v>8</v>
      </c>
      <c r="D44" s="104" t="s">
        <v>4513</v>
      </c>
      <c r="E44" s="104" t="s">
        <v>4517</v>
      </c>
      <c r="F44" s="104" t="s">
        <v>4518</v>
      </c>
      <c r="G44" s="104" t="s">
        <v>4519</v>
      </c>
      <c r="H44" s="55">
        <v>1</v>
      </c>
      <c r="J44" s="5"/>
      <c r="K44" s="58"/>
      <c r="L44" s="5"/>
      <c r="M44" s="5"/>
      <c r="N44" s="5"/>
      <c r="O44" s="5"/>
      <c r="P44" s="5"/>
      <c r="Q44" s="5"/>
      <c r="R44" s="5"/>
      <c r="S44" s="5"/>
      <c r="T44" s="59"/>
    </row>
    <row r="45" spans="1:20" s="6" customFormat="1" ht="15.6" x14ac:dyDescent="0.3">
      <c r="A45" s="6" t="s">
        <v>104</v>
      </c>
      <c r="B45" s="6" t="s">
        <v>2918</v>
      </c>
      <c r="C45" s="6" t="s">
        <v>8</v>
      </c>
      <c r="D45" s="6" t="s">
        <v>3734</v>
      </c>
      <c r="E45" s="6" t="s">
        <v>3874</v>
      </c>
      <c r="F45" s="6" t="s">
        <v>3875</v>
      </c>
      <c r="G45" s="6" t="s">
        <v>3876</v>
      </c>
      <c r="H45" s="55">
        <v>1</v>
      </c>
    </row>
    <row r="46" spans="1:20" s="8" customFormat="1" ht="15.6" x14ac:dyDescent="0.3">
      <c r="A46" s="8" t="s">
        <v>2562</v>
      </c>
      <c r="B46" s="61"/>
      <c r="H46" s="29">
        <f>SUM(H44:H45)</f>
        <v>2</v>
      </c>
      <c r="J46" s="6"/>
      <c r="K46" s="6"/>
      <c r="L46" s="6"/>
      <c r="M46" s="6"/>
      <c r="N46" s="6"/>
      <c r="O46" s="6"/>
      <c r="P46" s="6"/>
      <c r="Q46" s="55"/>
      <c r="R46" s="6"/>
      <c r="S46" s="6"/>
      <c r="T46" s="6"/>
    </row>
    <row r="47" spans="1:20" s="8" customFormat="1" ht="15.6" x14ac:dyDescent="0.3">
      <c r="B47" s="61"/>
      <c r="H47" s="29"/>
      <c r="J47" s="6"/>
      <c r="K47" s="6"/>
      <c r="L47" s="6"/>
      <c r="M47" s="6"/>
      <c r="N47" s="6"/>
      <c r="O47" s="6"/>
      <c r="P47" s="6"/>
      <c r="Q47" s="55"/>
      <c r="R47" s="6"/>
      <c r="S47" s="6"/>
      <c r="T47" s="6"/>
    </row>
    <row r="48" spans="1:20" s="6" customFormat="1" ht="15.6" x14ac:dyDescent="0.3">
      <c r="A48" s="6" t="s">
        <v>104</v>
      </c>
      <c r="B48" s="6" t="s">
        <v>2918</v>
      </c>
      <c r="C48" s="6" t="s">
        <v>11</v>
      </c>
      <c r="D48" s="6" t="s">
        <v>4336</v>
      </c>
      <c r="E48" s="6" t="s">
        <v>4347</v>
      </c>
      <c r="F48" s="6" t="s">
        <v>1862</v>
      </c>
      <c r="G48" s="6" t="s">
        <v>748</v>
      </c>
      <c r="H48" s="55">
        <v>1</v>
      </c>
      <c r="Q48" s="55"/>
    </row>
    <row r="49" spans="1:20" s="6" customFormat="1" ht="15.6" x14ac:dyDescent="0.3">
      <c r="A49" s="108" t="s">
        <v>104</v>
      </c>
      <c r="B49" s="104" t="s">
        <v>2918</v>
      </c>
      <c r="C49" s="104" t="s">
        <v>11</v>
      </c>
      <c r="D49" s="104" t="s">
        <v>4074</v>
      </c>
      <c r="E49" s="104" t="s">
        <v>4226</v>
      </c>
      <c r="F49" s="104" t="s">
        <v>3802</v>
      </c>
      <c r="G49" s="109" t="s">
        <v>910</v>
      </c>
      <c r="H49" s="55">
        <v>1</v>
      </c>
      <c r="K49"/>
      <c r="L49"/>
      <c r="M49"/>
      <c r="N49"/>
      <c r="O49"/>
      <c r="P49"/>
      <c r="Q49"/>
    </row>
    <row r="50" spans="1:20" s="6" customFormat="1" ht="15.6" x14ac:dyDescent="0.3">
      <c r="A50" s="108" t="s">
        <v>104</v>
      </c>
      <c r="B50" s="104" t="s">
        <v>2918</v>
      </c>
      <c r="C50" s="104" t="s">
        <v>11</v>
      </c>
      <c r="D50" s="104" t="s">
        <v>4074</v>
      </c>
      <c r="E50" s="104" t="s">
        <v>4227</v>
      </c>
      <c r="F50" s="104" t="s">
        <v>4228</v>
      </c>
      <c r="G50" s="109" t="s">
        <v>365</v>
      </c>
      <c r="H50" s="55">
        <v>1</v>
      </c>
      <c r="K50"/>
      <c r="L50"/>
      <c r="M50"/>
      <c r="N50"/>
      <c r="O50"/>
      <c r="P50"/>
      <c r="Q50"/>
    </row>
    <row r="51" spans="1:20" s="6" customFormat="1" ht="15.6" x14ac:dyDescent="0.3">
      <c r="A51" s="6" t="s">
        <v>104</v>
      </c>
      <c r="B51" s="6" t="s">
        <v>2918</v>
      </c>
      <c r="C51" s="6" t="s">
        <v>11</v>
      </c>
      <c r="D51" s="6" t="s">
        <v>3734</v>
      </c>
      <c r="E51" s="6" t="s">
        <v>3877</v>
      </c>
      <c r="F51" s="6" t="s">
        <v>3878</v>
      </c>
      <c r="G51" s="6" t="s">
        <v>123</v>
      </c>
      <c r="H51" s="55">
        <v>1</v>
      </c>
      <c r="K51"/>
      <c r="L51"/>
      <c r="M51"/>
      <c r="N51"/>
      <c r="O51"/>
      <c r="P51"/>
      <c r="Q51"/>
    </row>
    <row r="52" spans="1:20" s="8" customFormat="1" ht="15.6" x14ac:dyDescent="0.3">
      <c r="A52" s="8" t="s">
        <v>2562</v>
      </c>
      <c r="B52" s="61"/>
      <c r="H52" s="29">
        <f>SUM(H48:H51)</f>
        <v>4</v>
      </c>
      <c r="J52" s="6"/>
      <c r="K52" s="6"/>
      <c r="L52" s="6"/>
      <c r="M52" s="6"/>
      <c r="N52" s="6"/>
      <c r="O52" s="6"/>
      <c r="P52" s="6"/>
      <c r="Q52" s="55"/>
      <c r="R52" s="6"/>
      <c r="S52" s="6"/>
      <c r="T52" s="6"/>
    </row>
    <row r="53" spans="1:20" s="6" customFormat="1" ht="15.6" x14ac:dyDescent="0.3">
      <c r="B53" s="60"/>
      <c r="H53" s="55"/>
      <c r="Q53" s="55"/>
    </row>
    <row r="54" spans="1:20" s="6" customFormat="1" ht="15.6" x14ac:dyDescent="0.3">
      <c r="A54" s="6" t="s">
        <v>104</v>
      </c>
      <c r="B54" s="6" t="s">
        <v>2918</v>
      </c>
      <c r="C54" s="6" t="s">
        <v>9</v>
      </c>
      <c r="D54" s="6" t="s">
        <v>2893</v>
      </c>
      <c r="E54" s="6" t="s">
        <v>2954</v>
      </c>
      <c r="F54" s="6" t="s">
        <v>1344</v>
      </c>
      <c r="G54" s="6" t="s">
        <v>284</v>
      </c>
      <c r="H54" s="55">
        <v>1</v>
      </c>
    </row>
    <row r="55" spans="1:20" s="8" customFormat="1" ht="15.6" x14ac:dyDescent="0.3">
      <c r="A55" s="8" t="s">
        <v>2562</v>
      </c>
      <c r="B55" s="61"/>
      <c r="H55" s="29">
        <f>SUM(H54)</f>
        <v>1</v>
      </c>
      <c r="S55" s="6"/>
      <c r="T55" s="6"/>
    </row>
    <row r="56" spans="1:20" s="6" customFormat="1" ht="15.6" x14ac:dyDescent="0.3">
      <c r="B56" s="60"/>
      <c r="H56" s="55"/>
      <c r="Q56" s="55"/>
    </row>
    <row r="57" spans="1:20" ht="15.6" x14ac:dyDescent="0.3">
      <c r="A57" s="108" t="s">
        <v>104</v>
      </c>
      <c r="B57" s="104" t="s">
        <v>2918</v>
      </c>
      <c r="C57" s="104" t="s">
        <v>10</v>
      </c>
      <c r="D57" s="104" t="s">
        <v>4074</v>
      </c>
      <c r="E57" s="104" t="s">
        <v>4229</v>
      </c>
      <c r="F57" s="104" t="s">
        <v>4230</v>
      </c>
      <c r="G57" s="109" t="s">
        <v>729</v>
      </c>
      <c r="H57" s="4">
        <v>1</v>
      </c>
    </row>
    <row r="58" spans="1:20" s="8" customFormat="1" ht="15.6" x14ac:dyDescent="0.3">
      <c r="A58" s="8" t="s">
        <v>2562</v>
      </c>
      <c r="B58" s="61"/>
      <c r="H58" s="29">
        <f>SUM(H57)</f>
        <v>1</v>
      </c>
      <c r="S58" s="6"/>
      <c r="T58" s="6"/>
    </row>
    <row r="59" spans="1:20" s="6" customFormat="1" ht="15.6" x14ac:dyDescent="0.3">
      <c r="B59" s="60"/>
      <c r="H59" s="55"/>
      <c r="Q59" s="55"/>
    </row>
    <row r="60" spans="1:20" s="6" customFormat="1" ht="15.6" x14ac:dyDescent="0.3">
      <c r="A60" s="6" t="s">
        <v>104</v>
      </c>
      <c r="B60" s="6" t="s">
        <v>2918</v>
      </c>
      <c r="C60" s="6" t="s">
        <v>7</v>
      </c>
      <c r="D60" s="6" t="s">
        <v>81</v>
      </c>
      <c r="E60" s="6" t="s">
        <v>81</v>
      </c>
      <c r="F60" s="6" t="s">
        <v>81</v>
      </c>
      <c r="G60" s="6" t="s">
        <v>81</v>
      </c>
      <c r="H60" s="55">
        <v>0</v>
      </c>
      <c r="Q60" s="55"/>
    </row>
    <row r="61" spans="1:20" s="8" customFormat="1" ht="15.6" x14ac:dyDescent="0.3">
      <c r="A61" s="8" t="s">
        <v>2562</v>
      </c>
      <c r="B61" s="61"/>
      <c r="H61" s="29">
        <f>SUM(H60:H60)</f>
        <v>0</v>
      </c>
      <c r="S61" s="6"/>
      <c r="T61" s="6"/>
    </row>
    <row r="62" spans="1:20" s="8" customFormat="1" ht="15.6" x14ac:dyDescent="0.3">
      <c r="A62" s="8" t="s">
        <v>3702</v>
      </c>
      <c r="B62" s="61"/>
      <c r="H62" s="29">
        <f>SUM(H46+H52+H55+H58+H61)</f>
        <v>8</v>
      </c>
      <c r="J62" s="6"/>
      <c r="K62" s="6"/>
      <c r="L62" s="6"/>
      <c r="M62" s="6"/>
      <c r="N62" s="6"/>
      <c r="O62" s="6"/>
      <c r="P62" s="6"/>
      <c r="Q62" s="55"/>
      <c r="R62" s="6"/>
      <c r="S62" s="6"/>
      <c r="T62" s="6"/>
    </row>
    <row r="63" spans="1:20" s="6" customFormat="1" ht="15.6" x14ac:dyDescent="0.3">
      <c r="B63" s="60"/>
      <c r="H63" s="55"/>
      <c r="Q63" s="55"/>
    </row>
    <row r="64" spans="1:20" s="6" customFormat="1" ht="15.6" x14ac:dyDescent="0.3">
      <c r="A64" s="6" t="s">
        <v>104</v>
      </c>
      <c r="B64" s="6" t="s">
        <v>2987</v>
      </c>
      <c r="C64" s="6" t="s">
        <v>14</v>
      </c>
      <c r="D64" s="6" t="s">
        <v>4336</v>
      </c>
      <c r="E64" s="6" t="s">
        <v>2989</v>
      </c>
      <c r="F64" s="6" t="s">
        <v>448</v>
      </c>
      <c r="G64" s="6" t="s">
        <v>449</v>
      </c>
      <c r="H64" s="55">
        <v>1</v>
      </c>
      <c r="Q64" s="55"/>
    </row>
    <row r="65" spans="1:20" s="6" customFormat="1" ht="15.6" x14ac:dyDescent="0.3">
      <c r="A65" s="6" t="s">
        <v>104</v>
      </c>
      <c r="B65" s="6" t="s">
        <v>2987</v>
      </c>
      <c r="C65" s="6" t="s">
        <v>14</v>
      </c>
      <c r="D65" s="6" t="s">
        <v>4336</v>
      </c>
      <c r="E65" s="6" t="s">
        <v>2990</v>
      </c>
      <c r="F65" s="6" t="s">
        <v>452</v>
      </c>
      <c r="G65" s="6" t="s">
        <v>453</v>
      </c>
      <c r="H65" s="55">
        <v>1</v>
      </c>
      <c r="Q65" s="55"/>
    </row>
    <row r="66" spans="1:20" s="6" customFormat="1" ht="15.6" x14ac:dyDescent="0.3">
      <c r="A66" s="6" t="s">
        <v>104</v>
      </c>
      <c r="B66" s="6" t="s">
        <v>2987</v>
      </c>
      <c r="C66" s="6" t="s">
        <v>14</v>
      </c>
      <c r="D66" s="6" t="s">
        <v>4336</v>
      </c>
      <c r="E66" s="6" t="s">
        <v>4351</v>
      </c>
      <c r="F66" s="6" t="s">
        <v>4352</v>
      </c>
      <c r="G66" s="6" t="s">
        <v>2175</v>
      </c>
      <c r="H66" s="55">
        <v>1</v>
      </c>
      <c r="Q66" s="55"/>
    </row>
    <row r="67" spans="1:20" s="6" customFormat="1" ht="15.6" x14ac:dyDescent="0.3">
      <c r="A67" s="6" t="s">
        <v>104</v>
      </c>
      <c r="B67" s="6" t="s">
        <v>2987</v>
      </c>
      <c r="C67" s="6" t="s">
        <v>14</v>
      </c>
      <c r="D67" s="6" t="s">
        <v>4336</v>
      </c>
      <c r="E67" s="6" t="s">
        <v>2992</v>
      </c>
      <c r="F67" s="6" t="s">
        <v>460</v>
      </c>
      <c r="G67" s="6" t="s">
        <v>461</v>
      </c>
      <c r="H67" s="55">
        <v>1</v>
      </c>
      <c r="Q67" s="55"/>
    </row>
    <row r="68" spans="1:20" s="6" customFormat="1" ht="15.6" x14ac:dyDescent="0.3">
      <c r="A68" s="6" t="s">
        <v>104</v>
      </c>
      <c r="B68" s="6" t="s">
        <v>2987</v>
      </c>
      <c r="C68" s="6" t="s">
        <v>14</v>
      </c>
      <c r="D68" s="6" t="s">
        <v>4336</v>
      </c>
      <c r="E68" s="6" t="s">
        <v>2998</v>
      </c>
      <c r="F68" s="6" t="s">
        <v>450</v>
      </c>
      <c r="G68" s="6" t="s">
        <v>451</v>
      </c>
      <c r="H68" s="55">
        <v>1</v>
      </c>
      <c r="Q68" s="55"/>
    </row>
    <row r="69" spans="1:20" s="6" customFormat="1" ht="15.6" x14ac:dyDescent="0.3">
      <c r="A69" s="6" t="s">
        <v>104</v>
      </c>
      <c r="B69" s="6" t="s">
        <v>2987</v>
      </c>
      <c r="C69" s="6" t="s">
        <v>14</v>
      </c>
      <c r="D69" s="6" t="s">
        <v>4336</v>
      </c>
      <c r="E69" s="6" t="s">
        <v>440</v>
      </c>
      <c r="F69" s="6" t="s">
        <v>441</v>
      </c>
      <c r="G69" s="6" t="s">
        <v>442</v>
      </c>
      <c r="H69" s="55">
        <v>1</v>
      </c>
      <c r="Q69" s="55"/>
    </row>
    <row r="70" spans="1:20" s="6" customFormat="1" ht="15.6" x14ac:dyDescent="0.3">
      <c r="A70" s="6" t="s">
        <v>104</v>
      </c>
      <c r="B70" s="6" t="s">
        <v>2987</v>
      </c>
      <c r="C70" s="6" t="s">
        <v>14</v>
      </c>
      <c r="D70" s="6" t="s">
        <v>4336</v>
      </c>
      <c r="E70" s="6" t="s">
        <v>462</v>
      </c>
      <c r="F70" s="6" t="s">
        <v>463</v>
      </c>
      <c r="G70" s="6" t="s">
        <v>464</v>
      </c>
      <c r="H70" s="55">
        <v>1</v>
      </c>
      <c r="Q70" s="55"/>
    </row>
    <row r="71" spans="1:20" s="6" customFormat="1" ht="15.6" x14ac:dyDescent="0.3">
      <c r="A71" s="6" t="s">
        <v>104</v>
      </c>
      <c r="B71" s="6" t="s">
        <v>2987</v>
      </c>
      <c r="C71" s="6" t="s">
        <v>14</v>
      </c>
      <c r="D71" s="6" t="s">
        <v>4336</v>
      </c>
      <c r="E71" s="6" t="s">
        <v>443</v>
      </c>
      <c r="F71" s="6" t="s">
        <v>444</v>
      </c>
      <c r="G71" s="6" t="s">
        <v>445</v>
      </c>
      <c r="H71" s="55">
        <v>1</v>
      </c>
      <c r="Q71" s="55"/>
    </row>
    <row r="72" spans="1:20" s="8" customFormat="1" ht="15.6" x14ac:dyDescent="0.3">
      <c r="A72" s="8" t="s">
        <v>2562</v>
      </c>
      <c r="B72" s="61"/>
      <c r="H72" s="29">
        <f>SUM(H64:H71)</f>
        <v>8</v>
      </c>
      <c r="S72" s="6"/>
      <c r="T72" s="6"/>
    </row>
    <row r="73" spans="1:20" s="6" customFormat="1" ht="15.6" x14ac:dyDescent="0.3">
      <c r="B73" s="60"/>
      <c r="H73" s="55"/>
      <c r="Q73" s="55"/>
    </row>
    <row r="74" spans="1:20" ht="15.6" x14ac:dyDescent="0.3">
      <c r="A74" s="6" t="s">
        <v>104</v>
      </c>
      <c r="B74" s="6" t="s">
        <v>2987</v>
      </c>
      <c r="C74" s="6" t="s">
        <v>83</v>
      </c>
      <c r="D74" s="6" t="s">
        <v>4074</v>
      </c>
      <c r="E74" s="6" t="s">
        <v>4076</v>
      </c>
      <c r="F74" s="6" t="s">
        <v>4077</v>
      </c>
      <c r="G74" s="6" t="s">
        <v>4078</v>
      </c>
      <c r="H74" s="4">
        <v>1</v>
      </c>
    </row>
    <row r="75" spans="1:20" s="8" customFormat="1" ht="15.6" x14ac:dyDescent="0.3">
      <c r="A75" s="8" t="s">
        <v>2562</v>
      </c>
      <c r="B75" s="61"/>
      <c r="H75" s="29">
        <f>SUM(H74)</f>
        <v>1</v>
      </c>
      <c r="K75"/>
      <c r="L75"/>
      <c r="M75"/>
      <c r="N75"/>
      <c r="O75"/>
      <c r="P75"/>
      <c r="Q75"/>
      <c r="S75" s="6"/>
      <c r="T75" s="6"/>
    </row>
    <row r="76" spans="1:20" s="6" customFormat="1" ht="15.6" x14ac:dyDescent="0.3">
      <c r="B76" s="60"/>
      <c r="H76" s="55"/>
      <c r="Q76" s="55"/>
    </row>
    <row r="77" spans="1:20" s="6" customFormat="1" ht="15.6" x14ac:dyDescent="0.3">
      <c r="A77" s="6" t="s">
        <v>104</v>
      </c>
      <c r="B77" s="6" t="s">
        <v>2987</v>
      </c>
      <c r="C77" s="6" t="s">
        <v>12</v>
      </c>
      <c r="D77" s="6" t="s">
        <v>81</v>
      </c>
      <c r="E77" s="6" t="s">
        <v>81</v>
      </c>
      <c r="F77" s="6" t="s">
        <v>81</v>
      </c>
      <c r="G77" s="6" t="s">
        <v>81</v>
      </c>
      <c r="H77" s="55">
        <v>0</v>
      </c>
      <c r="Q77" s="55"/>
    </row>
    <row r="78" spans="1:20" s="8" customFormat="1" ht="15.6" x14ac:dyDescent="0.3">
      <c r="A78" s="8" t="s">
        <v>2562</v>
      </c>
      <c r="B78" s="61"/>
      <c r="H78" s="29">
        <f>SUM(H77:H77)</f>
        <v>0</v>
      </c>
      <c r="S78" s="6"/>
      <c r="T78" s="6"/>
    </row>
    <row r="79" spans="1:20" s="6" customFormat="1" ht="15.6" x14ac:dyDescent="0.3">
      <c r="B79" s="60"/>
      <c r="H79" s="55"/>
      <c r="Q79" s="55"/>
    </row>
    <row r="80" spans="1:20" ht="15.6" x14ac:dyDescent="0.3">
      <c r="A80" s="6" t="s">
        <v>104</v>
      </c>
      <c r="B80" s="6" t="s">
        <v>2987</v>
      </c>
      <c r="C80" s="6" t="s">
        <v>78</v>
      </c>
      <c r="D80" s="6" t="s">
        <v>4074</v>
      </c>
      <c r="E80" s="6" t="s">
        <v>4079</v>
      </c>
      <c r="F80" s="6" t="s">
        <v>4080</v>
      </c>
      <c r="G80" s="6" t="s">
        <v>186</v>
      </c>
      <c r="H80" s="4">
        <v>1</v>
      </c>
    </row>
    <row r="81" spans="1:20" s="6" customFormat="1" ht="15.6" x14ac:dyDescent="0.3">
      <c r="A81" s="6" t="s">
        <v>104</v>
      </c>
      <c r="B81" s="6" t="s">
        <v>2987</v>
      </c>
      <c r="C81" s="6" t="s">
        <v>78</v>
      </c>
      <c r="D81" s="6" t="s">
        <v>2893</v>
      </c>
      <c r="E81" s="6" t="s">
        <v>3015</v>
      </c>
      <c r="F81" s="6" t="s">
        <v>3016</v>
      </c>
      <c r="G81" s="6" t="s">
        <v>3017</v>
      </c>
      <c r="H81" s="55">
        <v>1</v>
      </c>
    </row>
    <row r="82" spans="1:20" s="8" customFormat="1" ht="15.6" x14ac:dyDescent="0.3">
      <c r="A82" s="8" t="s">
        <v>2562</v>
      </c>
      <c r="B82" s="61"/>
      <c r="H82" s="29">
        <f>SUM(H80:H81)</f>
        <v>2</v>
      </c>
      <c r="S82" s="6"/>
      <c r="T82" s="6"/>
    </row>
    <row r="83" spans="1:20" s="6" customFormat="1" ht="15.6" x14ac:dyDescent="0.3">
      <c r="B83" s="60"/>
      <c r="H83" s="55"/>
    </row>
    <row r="84" spans="1:20" s="6" customFormat="1" ht="15.6" x14ac:dyDescent="0.3">
      <c r="A84" s="108" t="s">
        <v>104</v>
      </c>
      <c r="B84" s="104" t="s">
        <v>2987</v>
      </c>
      <c r="C84" s="104" t="s">
        <v>13</v>
      </c>
      <c r="D84" s="104" t="s">
        <v>3927</v>
      </c>
      <c r="E84" s="104" t="s">
        <v>3980</v>
      </c>
      <c r="F84" s="104" t="s">
        <v>3981</v>
      </c>
      <c r="G84" s="109" t="s">
        <v>437</v>
      </c>
      <c r="H84" s="55">
        <v>1</v>
      </c>
    </row>
    <row r="85" spans="1:20" s="8" customFormat="1" ht="15.6" x14ac:dyDescent="0.3">
      <c r="A85" s="8" t="s">
        <v>2562</v>
      </c>
      <c r="B85" s="61"/>
      <c r="H85" s="29">
        <f>SUM(H84)</f>
        <v>1</v>
      </c>
      <c r="S85" s="6"/>
      <c r="T85" s="6"/>
    </row>
    <row r="86" spans="1:20" s="8" customFormat="1" ht="15.6" x14ac:dyDescent="0.3">
      <c r="A86" s="8" t="s">
        <v>3701</v>
      </c>
      <c r="B86" s="61"/>
      <c r="H86" s="29">
        <f>SUM(H72+H75+H78+H82+H85)</f>
        <v>12</v>
      </c>
      <c r="S86" s="6"/>
      <c r="T86" s="6"/>
    </row>
    <row r="87" spans="1:20" s="6" customFormat="1" ht="15.6" x14ac:dyDescent="0.3">
      <c r="B87" s="60"/>
      <c r="H87" s="55"/>
      <c r="Q87" s="55"/>
    </row>
    <row r="88" spans="1:20" s="6" customFormat="1" ht="15.6" x14ac:dyDescent="0.3">
      <c r="A88" s="6" t="s">
        <v>104</v>
      </c>
      <c r="B88" s="6" t="s">
        <v>3034</v>
      </c>
      <c r="C88" s="6" t="s">
        <v>20</v>
      </c>
      <c r="D88" s="6" t="s">
        <v>81</v>
      </c>
      <c r="E88" s="6" t="s">
        <v>81</v>
      </c>
      <c r="F88" s="6" t="s">
        <v>81</v>
      </c>
      <c r="G88" s="6" t="s">
        <v>81</v>
      </c>
      <c r="H88" s="55">
        <v>0</v>
      </c>
      <c r="Q88" s="55"/>
    </row>
    <row r="89" spans="1:20" s="8" customFormat="1" ht="15.6" x14ac:dyDescent="0.3">
      <c r="A89" s="8" t="s">
        <v>2562</v>
      </c>
      <c r="B89" s="61"/>
      <c r="H89" s="29">
        <f>SUM(H88:H88)</f>
        <v>0</v>
      </c>
      <c r="S89" s="6"/>
      <c r="T89" s="6"/>
    </row>
    <row r="90" spans="1:20" s="6" customFormat="1" ht="15.6" x14ac:dyDescent="0.3">
      <c r="H90" s="55"/>
    </row>
    <row r="91" spans="1:20" s="6" customFormat="1" ht="15.6" x14ac:dyDescent="0.3">
      <c r="A91" s="6" t="s">
        <v>104</v>
      </c>
      <c r="B91" s="6" t="s">
        <v>3034</v>
      </c>
      <c r="C91" s="6" t="s">
        <v>17</v>
      </c>
      <c r="D91" s="6" t="s">
        <v>4336</v>
      </c>
      <c r="E91" s="6" t="s">
        <v>4354</v>
      </c>
      <c r="F91" s="6" t="s">
        <v>927</v>
      </c>
      <c r="G91" s="6" t="s">
        <v>4355</v>
      </c>
      <c r="H91" s="55">
        <v>1</v>
      </c>
    </row>
    <row r="92" spans="1:20" s="6" customFormat="1" ht="15.6" x14ac:dyDescent="0.3">
      <c r="A92" s="6" t="s">
        <v>104</v>
      </c>
      <c r="B92" s="6" t="s">
        <v>3034</v>
      </c>
      <c r="C92" s="6" t="s">
        <v>17</v>
      </c>
      <c r="D92" s="6" t="s">
        <v>4336</v>
      </c>
      <c r="E92" s="6" t="s">
        <v>4356</v>
      </c>
      <c r="F92" s="6" t="s">
        <v>1655</v>
      </c>
      <c r="G92" s="6" t="s">
        <v>4357</v>
      </c>
      <c r="H92" s="55">
        <v>1</v>
      </c>
    </row>
    <row r="93" spans="1:20" s="6" customFormat="1" ht="15.6" x14ac:dyDescent="0.3">
      <c r="A93" s="6" t="s">
        <v>104</v>
      </c>
      <c r="B93" s="6" t="s">
        <v>3034</v>
      </c>
      <c r="C93" s="6" t="s">
        <v>17</v>
      </c>
      <c r="D93" s="6" t="s">
        <v>4336</v>
      </c>
      <c r="E93" s="6" t="s">
        <v>4358</v>
      </c>
      <c r="F93" s="6" t="s">
        <v>4359</v>
      </c>
      <c r="G93" s="6" t="s">
        <v>611</v>
      </c>
      <c r="H93" s="55">
        <v>1</v>
      </c>
    </row>
    <row r="94" spans="1:20" ht="15.6" x14ac:dyDescent="0.3">
      <c r="A94" s="6" t="s">
        <v>104</v>
      </c>
      <c r="B94" s="6" t="s">
        <v>3034</v>
      </c>
      <c r="C94" s="6" t="s">
        <v>17</v>
      </c>
      <c r="D94" s="6" t="s">
        <v>4074</v>
      </c>
      <c r="E94" s="6" t="s">
        <v>4081</v>
      </c>
      <c r="F94" s="6" t="s">
        <v>4082</v>
      </c>
      <c r="G94" s="6" t="s">
        <v>933</v>
      </c>
      <c r="H94" s="4">
        <v>1</v>
      </c>
    </row>
    <row r="95" spans="1:20" s="6" customFormat="1" ht="15.6" x14ac:dyDescent="0.3">
      <c r="A95" s="6" t="s">
        <v>104</v>
      </c>
      <c r="B95" s="6" t="s">
        <v>3034</v>
      </c>
      <c r="C95" s="6" t="s">
        <v>17</v>
      </c>
      <c r="D95" s="6" t="s">
        <v>2893</v>
      </c>
      <c r="E95" s="6" t="s">
        <v>3047</v>
      </c>
      <c r="F95" s="6" t="s">
        <v>3048</v>
      </c>
      <c r="G95" s="6" t="s">
        <v>3049</v>
      </c>
      <c r="H95" s="55">
        <v>1</v>
      </c>
      <c r="Q95"/>
    </row>
    <row r="96" spans="1:20" s="6" customFormat="1" ht="15.6" x14ac:dyDescent="0.3">
      <c r="A96" s="6" t="s">
        <v>104</v>
      </c>
      <c r="B96" s="6" t="s">
        <v>3034</v>
      </c>
      <c r="C96" s="6" t="s">
        <v>17</v>
      </c>
      <c r="D96" s="6" t="s">
        <v>2893</v>
      </c>
      <c r="E96" s="6" t="s">
        <v>3071</v>
      </c>
      <c r="F96" s="6" t="s">
        <v>3072</v>
      </c>
      <c r="G96" s="6" t="s">
        <v>3073</v>
      </c>
      <c r="H96" s="55">
        <v>1</v>
      </c>
      <c r="Q96"/>
    </row>
    <row r="97" spans="1:20" s="6" customFormat="1" ht="15.6" x14ac:dyDescent="0.3">
      <c r="A97" s="6" t="s">
        <v>104</v>
      </c>
      <c r="B97" s="6" t="s">
        <v>3034</v>
      </c>
      <c r="C97" s="6" t="s">
        <v>17</v>
      </c>
      <c r="D97" s="6" t="s">
        <v>2893</v>
      </c>
      <c r="E97" s="6" t="s">
        <v>3038</v>
      </c>
      <c r="F97" s="6" t="s">
        <v>161</v>
      </c>
      <c r="G97" s="6" t="s">
        <v>126</v>
      </c>
      <c r="H97" s="55">
        <v>1</v>
      </c>
    </row>
    <row r="98" spans="1:20" s="8" customFormat="1" ht="15.6" x14ac:dyDescent="0.3">
      <c r="A98" s="8" t="s">
        <v>2562</v>
      </c>
      <c r="B98" s="61"/>
      <c r="H98" s="29">
        <f>SUM(H91:H97)</f>
        <v>7</v>
      </c>
      <c r="S98" s="6"/>
      <c r="T98" s="6"/>
    </row>
    <row r="99" spans="1:20" s="8" customFormat="1" ht="15.6" x14ac:dyDescent="0.3">
      <c r="B99" s="61"/>
      <c r="H99" s="29"/>
      <c r="J99" s="6"/>
      <c r="K99" s="6"/>
      <c r="L99" s="6"/>
      <c r="M99" s="6"/>
      <c r="N99" s="6"/>
      <c r="O99" s="6"/>
      <c r="P99" s="6"/>
      <c r="S99" s="6"/>
      <c r="T99" s="6"/>
    </row>
    <row r="100" spans="1:20" s="6" customFormat="1" ht="15.6" x14ac:dyDescent="0.3">
      <c r="A100" s="6" t="s">
        <v>104</v>
      </c>
      <c r="B100" s="6" t="s">
        <v>3034</v>
      </c>
      <c r="C100" s="6" t="s">
        <v>19</v>
      </c>
      <c r="D100" s="6" t="s">
        <v>4336</v>
      </c>
      <c r="E100" s="6" t="s">
        <v>4360</v>
      </c>
      <c r="F100" s="6" t="s">
        <v>4361</v>
      </c>
      <c r="G100" s="6" t="s">
        <v>4362</v>
      </c>
      <c r="H100" s="55">
        <v>1</v>
      </c>
    </row>
    <row r="101" spans="1:20" s="6" customFormat="1" ht="15.6" x14ac:dyDescent="0.3">
      <c r="A101" s="6" t="s">
        <v>104</v>
      </c>
      <c r="B101" s="6" t="s">
        <v>3034</v>
      </c>
      <c r="C101" s="6" t="s">
        <v>19</v>
      </c>
      <c r="D101" s="6" t="s">
        <v>3734</v>
      </c>
      <c r="E101" s="6" t="s">
        <v>3787</v>
      </c>
      <c r="F101" s="6" t="s">
        <v>1392</v>
      </c>
      <c r="G101" s="6" t="s">
        <v>397</v>
      </c>
      <c r="H101" s="55">
        <v>1</v>
      </c>
    </row>
    <row r="102" spans="1:20" s="6" customFormat="1" ht="15.6" x14ac:dyDescent="0.3">
      <c r="A102" s="6" t="s">
        <v>104</v>
      </c>
      <c r="B102" s="6" t="s">
        <v>3034</v>
      </c>
      <c r="C102" s="6" t="s">
        <v>19</v>
      </c>
      <c r="D102" s="6" t="s">
        <v>3734</v>
      </c>
      <c r="E102" s="6" t="s">
        <v>3788</v>
      </c>
      <c r="F102" s="6" t="s">
        <v>3789</v>
      </c>
      <c r="G102" s="6" t="s">
        <v>3790</v>
      </c>
      <c r="H102" s="55">
        <v>1</v>
      </c>
    </row>
    <row r="103" spans="1:20" s="8" customFormat="1" ht="15.6" x14ac:dyDescent="0.3">
      <c r="A103" s="8" t="s">
        <v>2562</v>
      </c>
      <c r="B103" s="61"/>
      <c r="H103" s="29">
        <f>SUM(H100:H102)</f>
        <v>3</v>
      </c>
      <c r="S103" s="6"/>
      <c r="T103" s="6"/>
    </row>
    <row r="104" spans="1:20" s="6" customFormat="1" ht="15.6" x14ac:dyDescent="0.3">
      <c r="H104" s="55"/>
    </row>
    <row r="105" spans="1:20" s="6" customFormat="1" ht="15.6" x14ac:dyDescent="0.3">
      <c r="A105" s="104" t="s">
        <v>104</v>
      </c>
      <c r="B105" s="104" t="s">
        <v>3034</v>
      </c>
      <c r="C105" s="104" t="s">
        <v>16</v>
      </c>
      <c r="D105" s="104" t="s">
        <v>4513</v>
      </c>
      <c r="E105" s="104" t="s">
        <v>4523</v>
      </c>
      <c r="F105" s="104" t="s">
        <v>4524</v>
      </c>
      <c r="G105" s="104" t="s">
        <v>4525</v>
      </c>
      <c r="H105" s="55">
        <v>1</v>
      </c>
    </row>
    <row r="106" spans="1:20" s="6" customFormat="1" ht="15.6" x14ac:dyDescent="0.3">
      <c r="A106" s="6" t="s">
        <v>104</v>
      </c>
      <c r="B106" s="6" t="s">
        <v>3034</v>
      </c>
      <c r="C106" s="6" t="s">
        <v>16</v>
      </c>
      <c r="D106" s="6" t="s">
        <v>4336</v>
      </c>
      <c r="E106" s="6" t="s">
        <v>4363</v>
      </c>
      <c r="F106" s="6" t="s">
        <v>4364</v>
      </c>
      <c r="G106" s="6" t="s">
        <v>4365</v>
      </c>
      <c r="H106" s="55">
        <v>1</v>
      </c>
    </row>
    <row r="107" spans="1:20" s="6" customFormat="1" ht="15.6" x14ac:dyDescent="0.3">
      <c r="A107" s="6" t="s">
        <v>104</v>
      </c>
      <c r="B107" s="6" t="s">
        <v>3034</v>
      </c>
      <c r="C107" s="6" t="s">
        <v>16</v>
      </c>
      <c r="D107" s="6" t="s">
        <v>4336</v>
      </c>
      <c r="E107" s="6" t="s">
        <v>4366</v>
      </c>
      <c r="F107" s="6" t="s">
        <v>4367</v>
      </c>
      <c r="G107" s="6" t="s">
        <v>136</v>
      </c>
      <c r="H107" s="55">
        <v>1</v>
      </c>
    </row>
    <row r="108" spans="1:20" s="6" customFormat="1" ht="15.6" x14ac:dyDescent="0.3">
      <c r="A108" s="6" t="s">
        <v>104</v>
      </c>
      <c r="B108" s="6" t="s">
        <v>3034</v>
      </c>
      <c r="C108" s="6" t="s">
        <v>16</v>
      </c>
      <c r="D108" s="6" t="s">
        <v>4336</v>
      </c>
      <c r="E108" s="6" t="s">
        <v>4368</v>
      </c>
      <c r="F108" s="6" t="s">
        <v>4369</v>
      </c>
      <c r="G108" s="6" t="s">
        <v>891</v>
      </c>
      <c r="H108" s="55">
        <v>1</v>
      </c>
    </row>
    <row r="109" spans="1:20" ht="15.6" x14ac:dyDescent="0.3">
      <c r="A109" s="108" t="s">
        <v>104</v>
      </c>
      <c r="B109" s="104" t="s">
        <v>3034</v>
      </c>
      <c r="C109" s="104" t="s">
        <v>16</v>
      </c>
      <c r="D109" s="104" t="s">
        <v>4074</v>
      </c>
      <c r="E109" s="104" t="s">
        <v>4231</v>
      </c>
      <c r="F109" s="104" t="s">
        <v>4232</v>
      </c>
      <c r="G109" s="109" t="s">
        <v>914</v>
      </c>
      <c r="H109" s="4">
        <v>1</v>
      </c>
    </row>
    <row r="110" spans="1:20" s="6" customFormat="1" ht="15.6" x14ac:dyDescent="0.3">
      <c r="A110" s="108" t="s">
        <v>104</v>
      </c>
      <c r="B110" s="104" t="s">
        <v>3034</v>
      </c>
      <c r="C110" s="104" t="s">
        <v>16</v>
      </c>
      <c r="D110" s="104" t="s">
        <v>3927</v>
      </c>
      <c r="E110" s="104" t="s">
        <v>3982</v>
      </c>
      <c r="F110" s="104" t="s">
        <v>1139</v>
      </c>
      <c r="G110" s="109" t="s">
        <v>669</v>
      </c>
      <c r="H110" s="55">
        <v>1</v>
      </c>
    </row>
    <row r="111" spans="1:20" s="6" customFormat="1" ht="15.6" x14ac:dyDescent="0.3">
      <c r="A111" s="108" t="s">
        <v>104</v>
      </c>
      <c r="B111" s="104" t="s">
        <v>3034</v>
      </c>
      <c r="C111" s="104" t="s">
        <v>16</v>
      </c>
      <c r="D111" s="104" t="s">
        <v>3927</v>
      </c>
      <c r="E111" s="104" t="s">
        <v>3983</v>
      </c>
      <c r="F111" s="104" t="s">
        <v>3984</v>
      </c>
      <c r="G111" s="109" t="s">
        <v>3985</v>
      </c>
      <c r="H111" s="55">
        <v>1</v>
      </c>
    </row>
    <row r="112" spans="1:20" s="6" customFormat="1" ht="15.6" x14ac:dyDescent="0.3">
      <c r="A112" s="108" t="s">
        <v>104</v>
      </c>
      <c r="B112" s="104" t="s">
        <v>3034</v>
      </c>
      <c r="C112" s="104" t="s">
        <v>16</v>
      </c>
      <c r="D112" s="104" t="s">
        <v>3927</v>
      </c>
      <c r="E112" s="104" t="s">
        <v>3986</v>
      </c>
      <c r="F112" s="104" t="s">
        <v>3987</v>
      </c>
      <c r="G112" s="109" t="s">
        <v>3988</v>
      </c>
      <c r="H112" s="55">
        <v>1</v>
      </c>
    </row>
    <row r="113" spans="1:20" s="6" customFormat="1" ht="15.6" x14ac:dyDescent="0.3">
      <c r="A113" s="6" t="s">
        <v>104</v>
      </c>
      <c r="B113" s="6" t="s">
        <v>3034</v>
      </c>
      <c r="C113" s="6" t="s">
        <v>16</v>
      </c>
      <c r="D113" s="6" t="s">
        <v>2893</v>
      </c>
      <c r="E113" s="6" t="s">
        <v>3080</v>
      </c>
      <c r="F113" s="6" t="s">
        <v>3081</v>
      </c>
      <c r="G113" s="6" t="s">
        <v>3082</v>
      </c>
      <c r="H113" s="55">
        <v>1</v>
      </c>
    </row>
    <row r="114" spans="1:20" s="8" customFormat="1" ht="15.6" x14ac:dyDescent="0.3">
      <c r="A114" s="8" t="s">
        <v>2562</v>
      </c>
      <c r="B114" s="61"/>
      <c r="H114" s="29">
        <f>SUM(H105:H113)</f>
        <v>9</v>
      </c>
      <c r="S114" s="6"/>
      <c r="T114" s="6"/>
    </row>
    <row r="115" spans="1:20" s="6" customFormat="1" ht="15.6" x14ac:dyDescent="0.3">
      <c r="H115" s="55"/>
    </row>
    <row r="116" spans="1:20" ht="15.6" x14ac:dyDescent="0.3">
      <c r="A116" s="108" t="s">
        <v>104</v>
      </c>
      <c r="B116" s="104" t="s">
        <v>3034</v>
      </c>
      <c r="C116" s="104" t="s">
        <v>15</v>
      </c>
      <c r="D116" s="104" t="s">
        <v>4074</v>
      </c>
      <c r="E116" s="104" t="s">
        <v>4233</v>
      </c>
      <c r="F116" s="104" t="s">
        <v>4234</v>
      </c>
      <c r="G116" s="109" t="s">
        <v>123</v>
      </c>
      <c r="H116" s="4">
        <v>1</v>
      </c>
    </row>
    <row r="117" spans="1:20" s="8" customFormat="1" ht="15.6" x14ac:dyDescent="0.3">
      <c r="A117" s="8" t="s">
        <v>2562</v>
      </c>
      <c r="B117" s="61"/>
      <c r="H117" s="29">
        <f>SUM(H116)</f>
        <v>1</v>
      </c>
      <c r="S117" s="6"/>
      <c r="T117" s="6"/>
    </row>
    <row r="118" spans="1:20" s="6" customFormat="1" ht="15.6" x14ac:dyDescent="0.3">
      <c r="H118" s="55"/>
    </row>
    <row r="119" spans="1:20" s="6" customFormat="1" ht="15.6" x14ac:dyDescent="0.3">
      <c r="A119" s="6" t="s">
        <v>104</v>
      </c>
      <c r="B119" s="6" t="s">
        <v>3034</v>
      </c>
      <c r="C119" s="6" t="s">
        <v>18</v>
      </c>
      <c r="D119" s="6" t="s">
        <v>3734</v>
      </c>
      <c r="E119" s="6" t="s">
        <v>3879</v>
      </c>
      <c r="F119" s="6" t="s">
        <v>3880</v>
      </c>
      <c r="G119" s="6" t="s">
        <v>3881</v>
      </c>
      <c r="H119" s="55">
        <v>1</v>
      </c>
    </row>
    <row r="120" spans="1:20" s="8" customFormat="1" ht="15.6" x14ac:dyDescent="0.3">
      <c r="A120" s="8" t="s">
        <v>2562</v>
      </c>
      <c r="B120" s="61"/>
      <c r="H120" s="29">
        <f>SUM(H119)</f>
        <v>1</v>
      </c>
      <c r="S120" s="6"/>
      <c r="T120" s="6"/>
    </row>
    <row r="121" spans="1:20" s="8" customFormat="1" ht="15.6" x14ac:dyDescent="0.3">
      <c r="A121" s="8" t="s">
        <v>3700</v>
      </c>
      <c r="B121" s="61"/>
      <c r="H121" s="29">
        <f>SUM(H89+H98+H103+H114+H117+H120)</f>
        <v>21</v>
      </c>
      <c r="S121" s="6"/>
      <c r="T121" s="6"/>
    </row>
    <row r="122" spans="1:20" s="41" customFormat="1" ht="15.6" x14ac:dyDescent="0.3">
      <c r="A122" s="41" t="s">
        <v>3699</v>
      </c>
      <c r="B122" s="63"/>
      <c r="H122" s="52">
        <f>SUM(H42+H62+H86+H121)</f>
        <v>53</v>
      </c>
      <c r="S122" s="6"/>
      <c r="T122" s="6"/>
    </row>
    <row r="123" spans="1:20" s="41" customFormat="1" ht="15.6" x14ac:dyDescent="0.3">
      <c r="B123" s="63"/>
      <c r="H123" s="52"/>
      <c r="S123"/>
      <c r="T123"/>
    </row>
    <row r="124" spans="1:20" s="5" customFormat="1" ht="31.2" x14ac:dyDescent="0.3">
      <c r="A124" s="5" t="s">
        <v>0</v>
      </c>
      <c r="B124" s="58" t="s">
        <v>1</v>
      </c>
      <c r="C124" s="5" t="s">
        <v>2</v>
      </c>
      <c r="D124" s="5" t="s">
        <v>2530</v>
      </c>
      <c r="E124" s="5" t="s">
        <v>2531</v>
      </c>
      <c r="F124" s="5" t="s">
        <v>2532</v>
      </c>
      <c r="G124" s="5" t="s">
        <v>2533</v>
      </c>
      <c r="H124" s="5" t="s">
        <v>2538</v>
      </c>
    </row>
    <row r="125" spans="1:20" s="6" customFormat="1" ht="15.6" x14ac:dyDescent="0.3">
      <c r="A125" s="6" t="s">
        <v>792</v>
      </c>
      <c r="B125" s="6" t="s">
        <v>3112</v>
      </c>
      <c r="C125" s="6" t="s">
        <v>23</v>
      </c>
      <c r="D125" s="6" t="s">
        <v>81</v>
      </c>
      <c r="E125" s="6" t="s">
        <v>81</v>
      </c>
      <c r="F125" s="6" t="s">
        <v>81</v>
      </c>
      <c r="G125" s="6" t="s">
        <v>81</v>
      </c>
      <c r="H125" s="55">
        <v>0</v>
      </c>
    </row>
    <row r="126" spans="1:20" s="8" customFormat="1" ht="15.6" x14ac:dyDescent="0.3">
      <c r="A126" s="8" t="s">
        <v>2562</v>
      </c>
      <c r="B126" s="61"/>
      <c r="H126" s="29">
        <f>SUM(H125:H125)</f>
        <v>0</v>
      </c>
    </row>
    <row r="127" spans="1:20" s="6" customFormat="1" ht="15.6" x14ac:dyDescent="0.3">
      <c r="B127" s="60"/>
      <c r="H127" s="55"/>
    </row>
    <row r="128" spans="1:20" ht="15.6" x14ac:dyDescent="0.3">
      <c r="A128" s="6" t="s">
        <v>792</v>
      </c>
      <c r="B128" s="6" t="s">
        <v>3112</v>
      </c>
      <c r="C128" s="6" t="s">
        <v>22</v>
      </c>
      <c r="D128" s="6" t="s">
        <v>3927</v>
      </c>
      <c r="E128" s="6" t="s">
        <v>4083</v>
      </c>
      <c r="F128" s="6" t="s">
        <v>4075</v>
      </c>
      <c r="G128" s="6" t="s">
        <v>4084</v>
      </c>
      <c r="H128" s="4">
        <v>1</v>
      </c>
    </row>
    <row r="129" spans="1:18" s="6" customFormat="1" ht="15.6" x14ac:dyDescent="0.3">
      <c r="A129" s="6" t="s">
        <v>792</v>
      </c>
      <c r="B129" s="6" t="s">
        <v>3112</v>
      </c>
      <c r="C129" s="6" t="s">
        <v>22</v>
      </c>
      <c r="D129" s="6" t="s">
        <v>2893</v>
      </c>
      <c r="E129" s="6" t="s">
        <v>3791</v>
      </c>
      <c r="F129" s="6" t="s">
        <v>1150</v>
      </c>
      <c r="G129" s="6" t="s">
        <v>3792</v>
      </c>
      <c r="H129" s="55">
        <v>1</v>
      </c>
    </row>
    <row r="130" spans="1:18" s="8" customFormat="1" ht="15.6" x14ac:dyDescent="0.3">
      <c r="A130" s="8" t="s">
        <v>2562</v>
      </c>
      <c r="B130" s="61"/>
      <c r="H130" s="29">
        <f>SUM(H128:H129)</f>
        <v>2</v>
      </c>
    </row>
    <row r="131" spans="1:18" s="6" customFormat="1" ht="15.6" x14ac:dyDescent="0.3">
      <c r="B131" s="60"/>
      <c r="H131" s="55"/>
    </row>
    <row r="132" spans="1:18" s="6" customFormat="1" ht="15.6" x14ac:dyDescent="0.3">
      <c r="A132" s="6" t="s">
        <v>792</v>
      </c>
      <c r="B132" s="6" t="s">
        <v>3112</v>
      </c>
      <c r="C132" s="6" t="s">
        <v>39</v>
      </c>
      <c r="D132" s="6" t="s">
        <v>2893</v>
      </c>
      <c r="E132" s="6" t="s">
        <v>3136</v>
      </c>
      <c r="F132" s="6" t="s">
        <v>3137</v>
      </c>
      <c r="G132" s="6" t="s">
        <v>3138</v>
      </c>
      <c r="H132" s="55">
        <v>1</v>
      </c>
    </row>
    <row r="133" spans="1:18" s="8" customFormat="1" ht="15.6" x14ac:dyDescent="0.3">
      <c r="A133" s="8" t="s">
        <v>2562</v>
      </c>
      <c r="B133" s="61"/>
      <c r="H133" s="29">
        <f>SUM(H132)</f>
        <v>1</v>
      </c>
    </row>
    <row r="134" spans="1:18" s="6" customFormat="1" ht="15.6" x14ac:dyDescent="0.3">
      <c r="H134" s="55"/>
      <c r="Q134" s="55"/>
    </row>
    <row r="135" spans="1:18" ht="15.6" x14ac:dyDescent="0.3">
      <c r="A135" s="6" t="s">
        <v>792</v>
      </c>
      <c r="B135" s="6" t="s">
        <v>3112</v>
      </c>
      <c r="C135" s="6" t="s">
        <v>24</v>
      </c>
      <c r="D135" s="6" t="s">
        <v>4074</v>
      </c>
      <c r="E135" s="6" t="s">
        <v>3142</v>
      </c>
      <c r="F135" s="6" t="s">
        <v>729</v>
      </c>
      <c r="G135" s="6" t="s">
        <v>1314</v>
      </c>
      <c r="H135" s="4">
        <v>1</v>
      </c>
    </row>
    <row r="136" spans="1:18" s="8" customFormat="1" ht="15.6" x14ac:dyDescent="0.3">
      <c r="A136" s="8" t="s">
        <v>2562</v>
      </c>
      <c r="B136" s="61"/>
      <c r="H136" s="29">
        <f>SUM(H135)</f>
        <v>1</v>
      </c>
    </row>
    <row r="137" spans="1:18" s="8" customFormat="1" ht="15.6" x14ac:dyDescent="0.3">
      <c r="B137" s="61"/>
      <c r="H137" s="29"/>
    </row>
    <row r="138" spans="1:18" s="8" customFormat="1" ht="15.6" x14ac:dyDescent="0.3">
      <c r="A138" s="6" t="s">
        <v>792</v>
      </c>
      <c r="B138" s="6" t="s">
        <v>3112</v>
      </c>
      <c r="C138" s="6" t="s">
        <v>1284</v>
      </c>
      <c r="D138" s="6" t="s">
        <v>81</v>
      </c>
      <c r="E138" s="6" t="s">
        <v>81</v>
      </c>
      <c r="F138" s="6" t="s">
        <v>81</v>
      </c>
      <c r="G138" s="6" t="s">
        <v>81</v>
      </c>
      <c r="H138" s="55">
        <v>0</v>
      </c>
    </row>
    <row r="139" spans="1:18" s="8" customFormat="1" ht="15.6" x14ac:dyDescent="0.3">
      <c r="A139" s="8" t="s">
        <v>2562</v>
      </c>
      <c r="B139" s="61"/>
      <c r="H139" s="29">
        <f>SUM(H138:H138)</f>
        <v>0</v>
      </c>
    </row>
    <row r="140" spans="1:18" s="8" customFormat="1" ht="15.6" x14ac:dyDescent="0.3">
      <c r="A140" s="8" t="s">
        <v>3698</v>
      </c>
      <c r="B140" s="61"/>
      <c r="H140" s="29">
        <f>SUM(H126+H130+H133+H136+H139)</f>
        <v>4</v>
      </c>
      <c r="J140" s="6"/>
      <c r="K140" s="6"/>
      <c r="L140" s="6"/>
      <c r="M140" s="6"/>
      <c r="N140" s="6"/>
      <c r="O140" s="6"/>
      <c r="P140" s="6"/>
      <c r="Q140" s="55"/>
      <c r="R140" s="6"/>
    </row>
    <row r="141" spans="1:18" s="6" customFormat="1" ht="15.6" x14ac:dyDescent="0.3">
      <c r="H141" s="55"/>
      <c r="Q141" s="55"/>
    </row>
    <row r="142" spans="1:18" s="6" customFormat="1" ht="15.6" x14ac:dyDescent="0.3">
      <c r="A142" s="6" t="s">
        <v>792</v>
      </c>
      <c r="B142" s="6" t="s">
        <v>3174</v>
      </c>
      <c r="C142" s="6" t="s">
        <v>2647</v>
      </c>
      <c r="D142" s="6" t="s">
        <v>4074</v>
      </c>
      <c r="E142" s="6" t="s">
        <v>4289</v>
      </c>
      <c r="F142" s="6" t="s">
        <v>4290</v>
      </c>
      <c r="G142" s="6" t="s">
        <v>4291</v>
      </c>
      <c r="H142" s="55">
        <v>1</v>
      </c>
      <c r="Q142" s="55"/>
    </row>
    <row r="143" spans="1:18" ht="15.6" x14ac:dyDescent="0.3">
      <c r="A143" s="108" t="s">
        <v>792</v>
      </c>
      <c r="B143" s="104" t="s">
        <v>3174</v>
      </c>
      <c r="C143" s="104" t="s">
        <v>2647</v>
      </c>
      <c r="D143" s="104" t="s">
        <v>4074</v>
      </c>
      <c r="E143" s="104" t="s">
        <v>4235</v>
      </c>
      <c r="F143" s="104" t="s">
        <v>4236</v>
      </c>
      <c r="G143" s="109" t="s">
        <v>4237</v>
      </c>
      <c r="H143" s="4">
        <v>1</v>
      </c>
    </row>
    <row r="144" spans="1:18" s="6" customFormat="1" ht="15.6" x14ac:dyDescent="0.3">
      <c r="A144" s="6" t="s">
        <v>792</v>
      </c>
      <c r="B144" s="6" t="s">
        <v>3174</v>
      </c>
      <c r="C144" s="6" t="s">
        <v>2647</v>
      </c>
      <c r="D144" s="6" t="s">
        <v>3734</v>
      </c>
      <c r="E144" s="6" t="s">
        <v>3882</v>
      </c>
      <c r="F144" s="6" t="s">
        <v>3883</v>
      </c>
      <c r="G144" s="6" t="s">
        <v>547</v>
      </c>
      <c r="H144" s="55">
        <v>1</v>
      </c>
    </row>
    <row r="145" spans="1:8" s="6" customFormat="1" ht="15.6" x14ac:dyDescent="0.3">
      <c r="A145" s="6" t="s">
        <v>792</v>
      </c>
      <c r="B145" s="6" t="s">
        <v>3174</v>
      </c>
      <c r="C145" s="6" t="s">
        <v>2647</v>
      </c>
      <c r="D145" s="6" t="s">
        <v>3734</v>
      </c>
      <c r="E145" s="6" t="s">
        <v>3884</v>
      </c>
      <c r="F145" s="6" t="s">
        <v>112</v>
      </c>
      <c r="G145" s="6" t="s">
        <v>365</v>
      </c>
      <c r="H145" s="55">
        <v>1</v>
      </c>
    </row>
    <row r="146" spans="1:8" s="6" customFormat="1" ht="15.6" x14ac:dyDescent="0.3">
      <c r="A146" s="6" t="s">
        <v>792</v>
      </c>
      <c r="B146" s="6" t="s">
        <v>3174</v>
      </c>
      <c r="C146" s="6" t="s">
        <v>2647</v>
      </c>
      <c r="D146" s="6" t="s">
        <v>3734</v>
      </c>
      <c r="E146" s="6" t="s">
        <v>3888</v>
      </c>
      <c r="F146" s="6" t="s">
        <v>3889</v>
      </c>
      <c r="G146" s="6" t="s">
        <v>3890</v>
      </c>
      <c r="H146" s="55">
        <v>1</v>
      </c>
    </row>
    <row r="147" spans="1:8" s="6" customFormat="1" ht="15.6" x14ac:dyDescent="0.3">
      <c r="A147" s="6" t="s">
        <v>792</v>
      </c>
      <c r="B147" s="6" t="s">
        <v>3174</v>
      </c>
      <c r="C147" s="6" t="s">
        <v>2647</v>
      </c>
      <c r="D147" s="6" t="s">
        <v>2893</v>
      </c>
      <c r="E147" s="6" t="s">
        <v>3885</v>
      </c>
      <c r="F147" s="6" t="s">
        <v>3886</v>
      </c>
      <c r="G147" s="6" t="s">
        <v>3887</v>
      </c>
      <c r="H147" s="55">
        <v>1</v>
      </c>
    </row>
    <row r="148" spans="1:8" s="6" customFormat="1" ht="15.6" x14ac:dyDescent="0.3">
      <c r="A148" s="6" t="s">
        <v>792</v>
      </c>
      <c r="B148" s="6" t="s">
        <v>3174</v>
      </c>
      <c r="C148" s="6" t="s">
        <v>2647</v>
      </c>
      <c r="D148" s="6" t="s">
        <v>2893</v>
      </c>
      <c r="E148" s="6" t="s">
        <v>3891</v>
      </c>
      <c r="F148" s="6" t="s">
        <v>279</v>
      </c>
      <c r="G148" s="6" t="s">
        <v>458</v>
      </c>
      <c r="H148" s="55">
        <v>1</v>
      </c>
    </row>
    <row r="149" spans="1:8" s="6" customFormat="1" ht="15.6" x14ac:dyDescent="0.3">
      <c r="A149" s="6" t="s">
        <v>792</v>
      </c>
      <c r="B149" s="6" t="s">
        <v>3174</v>
      </c>
      <c r="C149" s="6" t="s">
        <v>2647</v>
      </c>
      <c r="D149" s="6" t="s">
        <v>2893</v>
      </c>
      <c r="E149" s="6" t="s">
        <v>3892</v>
      </c>
      <c r="F149" s="6" t="s">
        <v>1025</v>
      </c>
      <c r="G149" s="6" t="s">
        <v>3893</v>
      </c>
      <c r="H149" s="55">
        <v>1</v>
      </c>
    </row>
    <row r="150" spans="1:8" s="6" customFormat="1" ht="15.6" x14ac:dyDescent="0.3">
      <c r="A150" s="6" t="s">
        <v>792</v>
      </c>
      <c r="B150" s="6" t="s">
        <v>3174</v>
      </c>
      <c r="C150" s="6" t="s">
        <v>2647</v>
      </c>
      <c r="D150" s="6" t="s">
        <v>2893</v>
      </c>
      <c r="E150" s="6" t="s">
        <v>3894</v>
      </c>
      <c r="F150" s="6" t="s">
        <v>3895</v>
      </c>
      <c r="G150" s="6" t="s">
        <v>757</v>
      </c>
      <c r="H150" s="55">
        <v>1</v>
      </c>
    </row>
    <row r="151" spans="1:8" s="6" customFormat="1" ht="15.6" x14ac:dyDescent="0.3">
      <c r="A151" s="6" t="s">
        <v>792</v>
      </c>
      <c r="B151" s="6" t="s">
        <v>3174</v>
      </c>
      <c r="C151" s="6" t="s">
        <v>2647</v>
      </c>
      <c r="D151" s="6" t="s">
        <v>2893</v>
      </c>
      <c r="E151" s="6" t="s">
        <v>3896</v>
      </c>
      <c r="F151" s="6" t="s">
        <v>3897</v>
      </c>
      <c r="G151" s="6" t="s">
        <v>3898</v>
      </c>
      <c r="H151" s="55">
        <v>1</v>
      </c>
    </row>
    <row r="152" spans="1:8" s="6" customFormat="1" ht="15.6" x14ac:dyDescent="0.3">
      <c r="A152" s="6" t="s">
        <v>792</v>
      </c>
      <c r="B152" s="6" t="s">
        <v>3174</v>
      </c>
      <c r="C152" s="6" t="s">
        <v>2647</v>
      </c>
      <c r="D152" s="6" t="s">
        <v>2893</v>
      </c>
      <c r="E152" s="6" t="s">
        <v>3899</v>
      </c>
      <c r="F152" s="6" t="s">
        <v>3900</v>
      </c>
      <c r="G152" s="6" t="s">
        <v>3901</v>
      </c>
      <c r="H152" s="55">
        <v>1</v>
      </c>
    </row>
    <row r="153" spans="1:8" s="6" customFormat="1" ht="15.6" x14ac:dyDescent="0.3">
      <c r="A153" s="6" t="s">
        <v>792</v>
      </c>
      <c r="B153" s="6" t="s">
        <v>3174</v>
      </c>
      <c r="C153" s="6" t="s">
        <v>2647</v>
      </c>
      <c r="D153" s="6" t="s">
        <v>2893</v>
      </c>
      <c r="E153" s="6" t="s">
        <v>3902</v>
      </c>
      <c r="F153" s="6" t="s">
        <v>3903</v>
      </c>
      <c r="G153" s="6" t="s">
        <v>3904</v>
      </c>
      <c r="H153" s="55">
        <v>1</v>
      </c>
    </row>
    <row r="154" spans="1:8" s="6" customFormat="1" ht="15.6" x14ac:dyDescent="0.3">
      <c r="A154" s="6" t="s">
        <v>792</v>
      </c>
      <c r="B154" s="6" t="s">
        <v>3174</v>
      </c>
      <c r="C154" s="6" t="s">
        <v>2647</v>
      </c>
      <c r="D154" s="6" t="s">
        <v>2893</v>
      </c>
      <c r="E154" s="6" t="s">
        <v>3905</v>
      </c>
      <c r="F154" s="6" t="s">
        <v>3906</v>
      </c>
      <c r="G154" s="6" t="s">
        <v>523</v>
      </c>
      <c r="H154" s="55">
        <v>1</v>
      </c>
    </row>
    <row r="155" spans="1:8" s="8" customFormat="1" ht="15.6" x14ac:dyDescent="0.3">
      <c r="A155" s="8" t="s">
        <v>2562</v>
      </c>
      <c r="B155" s="61"/>
      <c r="H155" s="29">
        <f>SUM(H142:H154)</f>
        <v>13</v>
      </c>
    </row>
    <row r="156" spans="1:8" s="6" customFormat="1" ht="15.6" x14ac:dyDescent="0.3">
      <c r="H156" s="55"/>
    </row>
    <row r="157" spans="1:8" s="6" customFormat="1" ht="15.6" x14ac:dyDescent="0.3">
      <c r="A157" s="6" t="s">
        <v>792</v>
      </c>
      <c r="B157" s="6" t="s">
        <v>3174</v>
      </c>
      <c r="C157" s="6" t="s">
        <v>27</v>
      </c>
      <c r="D157" s="6" t="s">
        <v>4336</v>
      </c>
      <c r="E157" s="6" t="s">
        <v>4373</v>
      </c>
      <c r="F157" s="6" t="s">
        <v>4374</v>
      </c>
      <c r="G157" s="6" t="s">
        <v>192</v>
      </c>
      <c r="H157" s="55">
        <v>1</v>
      </c>
    </row>
    <row r="158" spans="1:8" s="6" customFormat="1" ht="15.6" x14ac:dyDescent="0.3">
      <c r="A158" s="6" t="s">
        <v>792</v>
      </c>
      <c r="B158" s="6" t="s">
        <v>3174</v>
      </c>
      <c r="C158" s="6" t="s">
        <v>27</v>
      </c>
      <c r="D158" s="6" t="s">
        <v>4336</v>
      </c>
      <c r="E158" s="6" t="s">
        <v>4375</v>
      </c>
      <c r="F158" s="6" t="s">
        <v>4376</v>
      </c>
      <c r="G158" s="6" t="s">
        <v>323</v>
      </c>
      <c r="H158" s="55">
        <v>1</v>
      </c>
    </row>
    <row r="159" spans="1:8" s="6" customFormat="1" ht="15.6" x14ac:dyDescent="0.3">
      <c r="A159" s="6" t="s">
        <v>792</v>
      </c>
      <c r="B159" s="6" t="s">
        <v>3174</v>
      </c>
      <c r="C159" s="6" t="s">
        <v>27</v>
      </c>
      <c r="D159" s="6" t="s">
        <v>4336</v>
      </c>
      <c r="E159" s="6" t="s">
        <v>4377</v>
      </c>
      <c r="F159" s="6" t="s">
        <v>4378</v>
      </c>
      <c r="G159" s="6" t="s">
        <v>4379</v>
      </c>
      <c r="H159" s="55">
        <v>1</v>
      </c>
    </row>
    <row r="160" spans="1:8" ht="15.6" x14ac:dyDescent="0.3">
      <c r="A160" s="6" t="s">
        <v>792</v>
      </c>
      <c r="B160" s="6" t="s">
        <v>3174</v>
      </c>
      <c r="C160" s="6" t="s">
        <v>27</v>
      </c>
      <c r="D160" s="6" t="s">
        <v>4074</v>
      </c>
      <c r="E160" s="6" t="s">
        <v>4086</v>
      </c>
      <c r="F160" s="6" t="s">
        <v>1167</v>
      </c>
      <c r="G160" s="6" t="s">
        <v>611</v>
      </c>
      <c r="H160" s="4">
        <v>1</v>
      </c>
    </row>
    <row r="161" spans="1:17" ht="15.6" x14ac:dyDescent="0.3">
      <c r="A161" s="6" t="s">
        <v>792</v>
      </c>
      <c r="B161" s="6" t="s">
        <v>3174</v>
      </c>
      <c r="C161" s="6" t="s">
        <v>27</v>
      </c>
      <c r="D161" s="6" t="s">
        <v>3927</v>
      </c>
      <c r="E161" s="6" t="s">
        <v>4085</v>
      </c>
      <c r="F161" s="6" t="s">
        <v>1085</v>
      </c>
      <c r="G161" s="6" t="s">
        <v>711</v>
      </c>
      <c r="H161" s="4">
        <v>1</v>
      </c>
    </row>
    <row r="162" spans="1:17" ht="15.6" x14ac:dyDescent="0.3">
      <c r="A162" s="6" t="s">
        <v>792</v>
      </c>
      <c r="B162" s="6" t="s">
        <v>3174</v>
      </c>
      <c r="C162" s="6" t="s">
        <v>27</v>
      </c>
      <c r="D162" s="6" t="s">
        <v>3927</v>
      </c>
      <c r="E162" s="6" t="s">
        <v>214</v>
      </c>
      <c r="F162" s="6" t="s">
        <v>215</v>
      </c>
      <c r="G162" s="6" t="s">
        <v>216</v>
      </c>
      <c r="H162" s="4">
        <v>1</v>
      </c>
    </row>
    <row r="163" spans="1:17" s="6" customFormat="1" ht="15.6" x14ac:dyDescent="0.3">
      <c r="A163" s="6" t="s">
        <v>792</v>
      </c>
      <c r="B163" s="6" t="s">
        <v>3174</v>
      </c>
      <c r="C163" s="6" t="s">
        <v>27</v>
      </c>
      <c r="D163" s="6" t="s">
        <v>3734</v>
      </c>
      <c r="E163" s="6" t="s">
        <v>3793</v>
      </c>
      <c r="F163" s="6" t="s">
        <v>3794</v>
      </c>
      <c r="G163" s="6" t="s">
        <v>529</v>
      </c>
      <c r="H163" s="55">
        <v>1</v>
      </c>
    </row>
    <row r="164" spans="1:17" s="8" customFormat="1" ht="15.6" x14ac:dyDescent="0.3">
      <c r="A164" s="8" t="s">
        <v>2562</v>
      </c>
      <c r="B164" s="61"/>
      <c r="H164" s="29">
        <f>SUM(H157:H163)</f>
        <v>7</v>
      </c>
    </row>
    <row r="165" spans="1:17" s="6" customFormat="1" ht="15.6" x14ac:dyDescent="0.3">
      <c r="H165" s="55"/>
    </row>
    <row r="166" spans="1:17" s="6" customFormat="1" ht="15.6" x14ac:dyDescent="0.3">
      <c r="A166" s="6" t="s">
        <v>792</v>
      </c>
      <c r="B166" s="6" t="s">
        <v>3174</v>
      </c>
      <c r="C166" s="6" t="s">
        <v>25</v>
      </c>
      <c r="D166" s="6" t="s">
        <v>4336</v>
      </c>
      <c r="E166" s="6" t="s">
        <v>4380</v>
      </c>
      <c r="F166" s="6" t="s">
        <v>4381</v>
      </c>
      <c r="G166" s="6" t="s">
        <v>437</v>
      </c>
      <c r="H166" s="55">
        <v>1</v>
      </c>
    </row>
    <row r="167" spans="1:17" ht="15.6" x14ac:dyDescent="0.3">
      <c r="A167" s="108" t="s">
        <v>792</v>
      </c>
      <c r="B167" s="104" t="s">
        <v>3174</v>
      </c>
      <c r="C167" s="104" t="s">
        <v>25</v>
      </c>
      <c r="D167" s="104" t="s">
        <v>4074</v>
      </c>
      <c r="E167" s="104" t="s">
        <v>4243</v>
      </c>
      <c r="F167" s="104" t="s">
        <v>4244</v>
      </c>
      <c r="G167" s="109" t="s">
        <v>123</v>
      </c>
      <c r="H167" s="4">
        <v>1</v>
      </c>
      <c r="K167" s="6"/>
      <c r="L167" s="6"/>
      <c r="M167" s="6"/>
      <c r="N167" s="6"/>
      <c r="O167" s="6"/>
      <c r="P167" s="6"/>
      <c r="Q167" s="6"/>
    </row>
    <row r="168" spans="1:17" ht="15.6" x14ac:dyDescent="0.3">
      <c r="A168" s="108" t="s">
        <v>792</v>
      </c>
      <c r="B168" s="104" t="s">
        <v>3174</v>
      </c>
      <c r="C168" s="104" t="s">
        <v>25</v>
      </c>
      <c r="D168" s="104" t="s">
        <v>4074</v>
      </c>
      <c r="E168" s="104" t="s">
        <v>4245</v>
      </c>
      <c r="F168" s="104" t="s">
        <v>4246</v>
      </c>
      <c r="G168" s="109" t="s">
        <v>382</v>
      </c>
      <c r="H168" s="4">
        <v>1</v>
      </c>
      <c r="K168" s="6"/>
      <c r="L168" s="6"/>
      <c r="M168" s="6"/>
      <c r="N168" s="6"/>
      <c r="O168" s="6"/>
      <c r="P168" s="6"/>
      <c r="Q168" s="6"/>
    </row>
    <row r="169" spans="1:17" ht="15.6" x14ac:dyDescent="0.3">
      <c r="A169" s="108" t="s">
        <v>792</v>
      </c>
      <c r="B169" s="104" t="s">
        <v>3174</v>
      </c>
      <c r="C169" s="104" t="s">
        <v>25</v>
      </c>
      <c r="D169" s="104" t="s">
        <v>4074</v>
      </c>
      <c r="E169" s="104" t="s">
        <v>4247</v>
      </c>
      <c r="F169" s="104" t="s">
        <v>399</v>
      </c>
      <c r="G169" s="109" t="s">
        <v>4248</v>
      </c>
      <c r="H169" s="4">
        <v>1</v>
      </c>
      <c r="K169" s="6"/>
      <c r="L169" s="6"/>
      <c r="M169" s="6"/>
      <c r="N169" s="6"/>
      <c r="O169" s="6"/>
      <c r="P169" s="6"/>
      <c r="Q169" s="6"/>
    </row>
    <row r="170" spans="1:17" ht="15.6" x14ac:dyDescent="0.3">
      <c r="A170" s="108" t="s">
        <v>792</v>
      </c>
      <c r="B170" s="104" t="s">
        <v>3174</v>
      </c>
      <c r="C170" s="104" t="s">
        <v>25</v>
      </c>
      <c r="D170" s="104" t="s">
        <v>4074</v>
      </c>
      <c r="E170" s="104" t="s">
        <v>4249</v>
      </c>
      <c r="F170" s="104" t="s">
        <v>4250</v>
      </c>
      <c r="G170" s="109" t="s">
        <v>704</v>
      </c>
      <c r="H170" s="4">
        <v>1</v>
      </c>
      <c r="K170" s="6"/>
      <c r="L170" s="6"/>
      <c r="M170" s="6"/>
      <c r="N170" s="6"/>
      <c r="O170" s="6"/>
      <c r="P170" s="6"/>
      <c r="Q170" s="6"/>
    </row>
    <row r="171" spans="1:17" s="6" customFormat="1" ht="15.6" x14ac:dyDescent="0.3">
      <c r="A171" s="108" t="s">
        <v>792</v>
      </c>
      <c r="B171" s="104" t="s">
        <v>3174</v>
      </c>
      <c r="C171" s="104" t="s">
        <v>25</v>
      </c>
      <c r="D171" s="104" t="s">
        <v>3927</v>
      </c>
      <c r="E171" s="104" t="s">
        <v>3989</v>
      </c>
      <c r="F171" s="104" t="s">
        <v>3990</v>
      </c>
      <c r="G171" s="109" t="s">
        <v>3991</v>
      </c>
      <c r="H171" s="55">
        <v>1</v>
      </c>
    </row>
    <row r="172" spans="1:17" s="6" customFormat="1" ht="15.6" x14ac:dyDescent="0.3">
      <c r="A172" s="108" t="s">
        <v>792</v>
      </c>
      <c r="B172" s="104" t="s">
        <v>3174</v>
      </c>
      <c r="C172" s="104" t="s">
        <v>25</v>
      </c>
      <c r="D172" s="104" t="s">
        <v>3927</v>
      </c>
      <c r="E172" s="104" t="s">
        <v>3992</v>
      </c>
      <c r="F172" s="104" t="s">
        <v>3993</v>
      </c>
      <c r="G172" s="109" t="s">
        <v>382</v>
      </c>
      <c r="H172" s="55">
        <v>1</v>
      </c>
    </row>
    <row r="173" spans="1:17" s="6" customFormat="1" ht="15.6" x14ac:dyDescent="0.3">
      <c r="A173" s="108" t="s">
        <v>792</v>
      </c>
      <c r="B173" s="104" t="s">
        <v>3174</v>
      </c>
      <c r="C173" s="104" t="s">
        <v>25</v>
      </c>
      <c r="D173" s="104" t="s">
        <v>3927</v>
      </c>
      <c r="E173" s="104" t="s">
        <v>3994</v>
      </c>
      <c r="F173" s="104" t="s">
        <v>3995</v>
      </c>
      <c r="G173" s="109" t="s">
        <v>1526</v>
      </c>
      <c r="H173" s="55">
        <v>1</v>
      </c>
    </row>
    <row r="174" spans="1:17" s="6" customFormat="1" ht="15.6" x14ac:dyDescent="0.3">
      <c r="A174" s="6" t="s">
        <v>792</v>
      </c>
      <c r="B174" s="6" t="s">
        <v>3174</v>
      </c>
      <c r="C174" s="6" t="s">
        <v>25</v>
      </c>
      <c r="D174" s="6" t="s">
        <v>3734</v>
      </c>
      <c r="E174" s="6" t="s">
        <v>3795</v>
      </c>
      <c r="F174" s="6" t="s">
        <v>3796</v>
      </c>
      <c r="G174" s="6" t="s">
        <v>640</v>
      </c>
      <c r="H174" s="55">
        <v>1</v>
      </c>
    </row>
    <row r="175" spans="1:17" s="6" customFormat="1" ht="15.6" x14ac:dyDescent="0.3">
      <c r="A175" s="6" t="s">
        <v>792</v>
      </c>
      <c r="B175" s="6" t="s">
        <v>3174</v>
      </c>
      <c r="C175" s="6" t="s">
        <v>25</v>
      </c>
      <c r="D175" s="6" t="s">
        <v>3734</v>
      </c>
      <c r="E175" s="6" t="s">
        <v>3797</v>
      </c>
      <c r="F175" s="6" t="s">
        <v>3798</v>
      </c>
      <c r="G175" s="6" t="s">
        <v>247</v>
      </c>
      <c r="H175" s="55">
        <v>1</v>
      </c>
    </row>
    <row r="176" spans="1:17" s="6" customFormat="1" ht="15.6" x14ac:dyDescent="0.3">
      <c r="A176" s="6" t="s">
        <v>792</v>
      </c>
      <c r="B176" s="6" t="s">
        <v>3174</v>
      </c>
      <c r="C176" s="6" t="s">
        <v>25</v>
      </c>
      <c r="D176" s="6" t="s">
        <v>3734</v>
      </c>
      <c r="E176" s="6" t="s">
        <v>3799</v>
      </c>
      <c r="F176" s="6" t="s">
        <v>3800</v>
      </c>
      <c r="G176" s="6" t="s">
        <v>153</v>
      </c>
      <c r="H176" s="55">
        <v>1</v>
      </c>
    </row>
    <row r="177" spans="1:8 16384:16384" s="8" customFormat="1" ht="15.6" x14ac:dyDescent="0.3">
      <c r="A177" s="8" t="s">
        <v>2562</v>
      </c>
      <c r="B177" s="61"/>
      <c r="H177" s="29">
        <f>SUM(H166:H176)</f>
        <v>11</v>
      </c>
    </row>
    <row r="178" spans="1:8 16384:16384" s="6" customFormat="1" ht="15.6" x14ac:dyDescent="0.3">
      <c r="H178" s="55"/>
    </row>
    <row r="179" spans="1:8 16384:16384" ht="15.6" x14ac:dyDescent="0.3">
      <c r="A179" s="6" t="s">
        <v>792</v>
      </c>
      <c r="B179" s="6" t="s">
        <v>3174</v>
      </c>
      <c r="C179" s="6" t="s">
        <v>28</v>
      </c>
      <c r="D179" s="6" t="s">
        <v>4074</v>
      </c>
      <c r="E179" s="6" t="s">
        <v>4087</v>
      </c>
      <c r="F179" s="6" t="s">
        <v>2413</v>
      </c>
      <c r="G179" s="6" t="s">
        <v>1153</v>
      </c>
      <c r="H179" s="4">
        <v>1</v>
      </c>
    </row>
    <row r="180" spans="1:8 16384:16384" s="6" customFormat="1" ht="15.6" x14ac:dyDescent="0.3">
      <c r="A180" s="6" t="s">
        <v>792</v>
      </c>
      <c r="B180" s="6" t="s">
        <v>3174</v>
      </c>
      <c r="C180" s="6" t="s">
        <v>28</v>
      </c>
      <c r="D180" s="6" t="s">
        <v>2893</v>
      </c>
      <c r="E180" s="6" t="s">
        <v>3722</v>
      </c>
      <c r="F180" s="6" t="s">
        <v>463</v>
      </c>
      <c r="G180" s="6" t="s">
        <v>544</v>
      </c>
      <c r="H180" s="55">
        <v>1</v>
      </c>
    </row>
    <row r="181" spans="1:8 16384:16384" s="6" customFormat="1" ht="15.6" x14ac:dyDescent="0.3">
      <c r="A181" s="6" t="s">
        <v>792</v>
      </c>
      <c r="B181" s="6" t="s">
        <v>3174</v>
      </c>
      <c r="C181" s="6" t="s">
        <v>28</v>
      </c>
      <c r="D181" s="6" t="s">
        <v>2893</v>
      </c>
      <c r="E181" s="6" t="s">
        <v>3723</v>
      </c>
      <c r="F181" s="6" t="s">
        <v>3724</v>
      </c>
      <c r="G181" s="6" t="s">
        <v>764</v>
      </c>
      <c r="H181" s="55">
        <v>1</v>
      </c>
    </row>
    <row r="182" spans="1:8 16384:16384" s="8" customFormat="1" ht="15.6" x14ac:dyDescent="0.3">
      <c r="A182" s="8" t="s">
        <v>2562</v>
      </c>
      <c r="B182" s="61"/>
      <c r="H182" s="29">
        <f>SUM(H179:H181)</f>
        <v>3</v>
      </c>
    </row>
    <row r="183" spans="1:8 16384:16384" s="6" customFormat="1" ht="15.6" x14ac:dyDescent="0.3">
      <c r="H183" s="55"/>
    </row>
    <row r="184" spans="1:8 16384:16384" s="6" customFormat="1" ht="15.6" x14ac:dyDescent="0.3">
      <c r="A184" s="6" t="s">
        <v>792</v>
      </c>
      <c r="B184" s="6" t="s">
        <v>3174</v>
      </c>
      <c r="C184" s="6" t="s">
        <v>26</v>
      </c>
      <c r="D184" s="6" t="s">
        <v>4074</v>
      </c>
      <c r="E184" s="6" t="s">
        <v>4292</v>
      </c>
      <c r="F184" s="6" t="s">
        <v>403</v>
      </c>
      <c r="G184" s="6" t="s">
        <v>765</v>
      </c>
      <c r="H184" s="55">
        <v>1</v>
      </c>
    </row>
    <row r="185" spans="1:8 16384:16384" s="6" customFormat="1" ht="15.6" x14ac:dyDescent="0.3">
      <c r="A185" s="6" t="s">
        <v>792</v>
      </c>
      <c r="B185" s="6" t="s">
        <v>3174</v>
      </c>
      <c r="C185" s="6" t="s">
        <v>26</v>
      </c>
      <c r="D185" s="6" t="s">
        <v>4074</v>
      </c>
      <c r="E185" s="6" t="s">
        <v>4293</v>
      </c>
      <c r="F185" s="6" t="s">
        <v>4294</v>
      </c>
      <c r="G185" s="6" t="s">
        <v>4295</v>
      </c>
      <c r="H185" s="55">
        <v>1</v>
      </c>
    </row>
    <row r="186" spans="1:8 16384:16384" s="8" customFormat="1" ht="15.6" x14ac:dyDescent="0.3">
      <c r="A186" s="8" t="s">
        <v>2562</v>
      </c>
      <c r="B186" s="61"/>
      <c r="H186" s="29">
        <f>SUM(H184:H185)</f>
        <v>2</v>
      </c>
      <c r="XFD186" s="8">
        <f>SUM(H186:XFC186)</f>
        <v>2</v>
      </c>
    </row>
    <row r="187" spans="1:8 16384:16384" s="8" customFormat="1" ht="15.6" x14ac:dyDescent="0.3">
      <c r="A187" s="8" t="s">
        <v>3697</v>
      </c>
      <c r="B187" s="61"/>
      <c r="H187" s="29">
        <f>SUM(H155+H164+H177+H182+H186)</f>
        <v>36</v>
      </c>
    </row>
    <row r="188" spans="1:8 16384:16384" s="6" customFormat="1" ht="15.6" x14ac:dyDescent="0.3">
      <c r="H188" s="55"/>
    </row>
    <row r="189" spans="1:8 16384:16384" s="6" customFormat="1" ht="15.6" x14ac:dyDescent="0.3">
      <c r="A189" s="6" t="s">
        <v>792</v>
      </c>
      <c r="B189" s="6" t="s">
        <v>3226</v>
      </c>
      <c r="C189" s="6" t="s">
        <v>35</v>
      </c>
      <c r="D189" s="6" t="s">
        <v>81</v>
      </c>
      <c r="E189" s="6" t="s">
        <v>81</v>
      </c>
      <c r="F189" s="6" t="s">
        <v>81</v>
      </c>
      <c r="G189" s="6" t="s">
        <v>81</v>
      </c>
      <c r="H189" s="55">
        <v>0</v>
      </c>
    </row>
    <row r="190" spans="1:8 16384:16384" s="8" customFormat="1" ht="15.6" x14ac:dyDescent="0.3">
      <c r="A190" s="8" t="s">
        <v>2562</v>
      </c>
      <c r="B190" s="61"/>
      <c r="H190" s="29">
        <f>SUM(H189:H189)</f>
        <v>0</v>
      </c>
    </row>
    <row r="191" spans="1:8 16384:16384" s="6" customFormat="1" ht="15.6" x14ac:dyDescent="0.3">
      <c r="H191" s="55"/>
    </row>
    <row r="192" spans="1:8 16384:16384" s="6" customFormat="1" ht="15.6" x14ac:dyDescent="0.3">
      <c r="A192" s="6" t="s">
        <v>792</v>
      </c>
      <c r="B192" s="6" t="s">
        <v>3226</v>
      </c>
      <c r="C192" s="6" t="s">
        <v>30</v>
      </c>
      <c r="D192" s="6" t="s">
        <v>4336</v>
      </c>
      <c r="E192" s="6" t="s">
        <v>4384</v>
      </c>
      <c r="F192" s="6" t="s">
        <v>4385</v>
      </c>
      <c r="G192" s="6" t="s">
        <v>148</v>
      </c>
      <c r="H192" s="55">
        <v>1</v>
      </c>
    </row>
    <row r="193" spans="1:18" s="6" customFormat="1" ht="15.6" x14ac:dyDescent="0.3">
      <c r="A193" s="6" t="s">
        <v>792</v>
      </c>
      <c r="B193" s="6" t="s">
        <v>3226</v>
      </c>
      <c r="C193" s="6" t="s">
        <v>30</v>
      </c>
      <c r="D193" s="6" t="s">
        <v>3734</v>
      </c>
      <c r="E193" s="6" t="s">
        <v>3801</v>
      </c>
      <c r="F193" s="6" t="s">
        <v>3802</v>
      </c>
      <c r="G193" s="6" t="s">
        <v>910</v>
      </c>
      <c r="H193" s="55">
        <v>1</v>
      </c>
    </row>
    <row r="194" spans="1:18" s="6" customFormat="1" ht="15.6" x14ac:dyDescent="0.3">
      <c r="A194" s="6" t="s">
        <v>792</v>
      </c>
      <c r="B194" s="6" t="s">
        <v>3226</v>
      </c>
      <c r="C194" s="6" t="s">
        <v>30</v>
      </c>
      <c r="D194" s="6" t="s">
        <v>2893</v>
      </c>
      <c r="E194" s="6" t="s">
        <v>3234</v>
      </c>
      <c r="F194" s="6" t="s">
        <v>136</v>
      </c>
      <c r="G194" s="6" t="s">
        <v>1254</v>
      </c>
      <c r="H194" s="55">
        <v>1</v>
      </c>
    </row>
    <row r="195" spans="1:18" s="6" customFormat="1" ht="15.6" x14ac:dyDescent="0.3">
      <c r="A195" s="6" t="s">
        <v>792</v>
      </c>
      <c r="B195" s="6" t="s">
        <v>3226</v>
      </c>
      <c r="C195" s="6" t="s">
        <v>30</v>
      </c>
      <c r="D195" s="6" t="s">
        <v>2893</v>
      </c>
      <c r="E195" s="6" t="s">
        <v>3235</v>
      </c>
      <c r="F195" s="6" t="s">
        <v>467</v>
      </c>
      <c r="G195" s="6" t="s">
        <v>3236</v>
      </c>
      <c r="H195" s="55">
        <v>1</v>
      </c>
    </row>
    <row r="196" spans="1:18" s="6" customFormat="1" ht="15.6" x14ac:dyDescent="0.3">
      <c r="A196" s="6" t="s">
        <v>792</v>
      </c>
      <c r="B196" s="6" t="s">
        <v>3226</v>
      </c>
      <c r="C196" s="6" t="s">
        <v>30</v>
      </c>
      <c r="D196" s="6" t="s">
        <v>2893</v>
      </c>
      <c r="E196" s="6" t="s">
        <v>3249</v>
      </c>
      <c r="F196" s="6" t="s">
        <v>834</v>
      </c>
      <c r="G196" s="6" t="s">
        <v>3250</v>
      </c>
      <c r="H196" s="55">
        <v>1</v>
      </c>
    </row>
    <row r="197" spans="1:18" s="8" customFormat="1" ht="15.6" x14ac:dyDescent="0.3">
      <c r="A197" s="8" t="s">
        <v>2562</v>
      </c>
      <c r="B197" s="61"/>
      <c r="H197" s="29">
        <f>SUM(H192:H196)</f>
        <v>5</v>
      </c>
    </row>
    <row r="198" spans="1:18" s="6" customFormat="1" ht="15.6" x14ac:dyDescent="0.3">
      <c r="H198" s="55"/>
    </row>
    <row r="199" spans="1:18" s="6" customFormat="1" ht="15.6" x14ac:dyDescent="0.3">
      <c r="A199" s="6" t="s">
        <v>792</v>
      </c>
      <c r="B199" s="6" t="s">
        <v>3226</v>
      </c>
      <c r="C199" s="6" t="s">
        <v>32</v>
      </c>
      <c r="D199" s="6" t="s">
        <v>3734</v>
      </c>
      <c r="E199" s="6" t="s">
        <v>3803</v>
      </c>
      <c r="F199" s="6" t="s">
        <v>3804</v>
      </c>
      <c r="G199" s="6" t="s">
        <v>3805</v>
      </c>
      <c r="H199" s="55">
        <v>1</v>
      </c>
    </row>
    <row r="200" spans="1:18" s="8" customFormat="1" ht="15.6" x14ac:dyDescent="0.3">
      <c r="A200" s="8" t="s">
        <v>2562</v>
      </c>
      <c r="B200" s="61"/>
      <c r="H200" s="29">
        <f>SUM(H199)</f>
        <v>1</v>
      </c>
      <c r="R200" s="6"/>
    </row>
    <row r="201" spans="1:18" s="6" customFormat="1" ht="15.6" x14ac:dyDescent="0.3">
      <c r="H201" s="55"/>
    </row>
    <row r="202" spans="1:18" s="6" customFormat="1" ht="15.6" x14ac:dyDescent="0.3">
      <c r="A202" s="6" t="s">
        <v>792</v>
      </c>
      <c r="B202" s="6" t="s">
        <v>3226</v>
      </c>
      <c r="C202" s="6" t="s">
        <v>31</v>
      </c>
      <c r="D202" s="6" t="s">
        <v>2893</v>
      </c>
      <c r="E202" s="6" t="s">
        <v>3263</v>
      </c>
      <c r="F202" s="6" t="s">
        <v>3264</v>
      </c>
      <c r="G202" s="6" t="s">
        <v>3265</v>
      </c>
      <c r="H202" s="55">
        <v>1</v>
      </c>
    </row>
    <row r="203" spans="1:18" s="8" customFormat="1" ht="15.6" x14ac:dyDescent="0.3">
      <c r="A203" s="8" t="s">
        <v>2562</v>
      </c>
      <c r="B203" s="61"/>
      <c r="H203" s="29">
        <f>SUM(H202)</f>
        <v>1</v>
      </c>
    </row>
    <row r="204" spans="1:18" s="6" customFormat="1" ht="15.6" x14ac:dyDescent="0.3">
      <c r="H204" s="55"/>
    </row>
    <row r="205" spans="1:18" ht="15.6" x14ac:dyDescent="0.3">
      <c r="A205" s="108" t="s">
        <v>792</v>
      </c>
      <c r="B205" s="104" t="s">
        <v>3226</v>
      </c>
      <c r="C205" s="104" t="s">
        <v>29</v>
      </c>
      <c r="D205" s="104" t="s">
        <v>4074</v>
      </c>
      <c r="E205" s="104" t="s">
        <v>4251</v>
      </c>
      <c r="F205" s="104" t="s">
        <v>1703</v>
      </c>
      <c r="G205" s="109" t="s">
        <v>190</v>
      </c>
      <c r="H205" s="4">
        <v>1</v>
      </c>
      <c r="K205" s="6"/>
      <c r="L205" s="6"/>
      <c r="M205" s="6"/>
      <c r="N205" s="6"/>
      <c r="O205" s="6"/>
      <c r="P205" s="6"/>
      <c r="Q205" s="6"/>
    </row>
    <row r="206" spans="1:18" s="6" customFormat="1" ht="15.6" x14ac:dyDescent="0.3">
      <c r="A206" s="108" t="s">
        <v>792</v>
      </c>
      <c r="B206" s="104" t="s">
        <v>3226</v>
      </c>
      <c r="C206" s="104" t="s">
        <v>29</v>
      </c>
      <c r="D206" s="104" t="s">
        <v>3927</v>
      </c>
      <c r="E206" s="104" t="s">
        <v>3996</v>
      </c>
      <c r="F206" s="104" t="s">
        <v>3997</v>
      </c>
      <c r="G206" s="109" t="s">
        <v>241</v>
      </c>
      <c r="H206" s="55">
        <v>1</v>
      </c>
    </row>
    <row r="207" spans="1:18" s="6" customFormat="1" ht="15.6" x14ac:dyDescent="0.3">
      <c r="A207" s="6" t="s">
        <v>792</v>
      </c>
      <c r="B207" s="6" t="s">
        <v>3226</v>
      </c>
      <c r="C207" s="6" t="s">
        <v>29</v>
      </c>
      <c r="D207" s="6" t="s">
        <v>3734</v>
      </c>
      <c r="E207" s="6" t="s">
        <v>3910</v>
      </c>
      <c r="F207" s="6" t="s">
        <v>3911</v>
      </c>
      <c r="G207" s="6" t="s">
        <v>3912</v>
      </c>
      <c r="H207" s="55">
        <v>1</v>
      </c>
    </row>
    <row r="208" spans="1:18" s="6" customFormat="1" ht="15.6" x14ac:dyDescent="0.3">
      <c r="A208" s="6" t="s">
        <v>792</v>
      </c>
      <c r="B208" s="6" t="s">
        <v>3226</v>
      </c>
      <c r="C208" s="6" t="s">
        <v>29</v>
      </c>
      <c r="D208" s="6" t="s">
        <v>2893</v>
      </c>
      <c r="E208" s="6" t="s">
        <v>3278</v>
      </c>
      <c r="F208" s="6" t="s">
        <v>3279</v>
      </c>
      <c r="G208" s="6" t="s">
        <v>3280</v>
      </c>
      <c r="H208" s="55">
        <v>1</v>
      </c>
    </row>
    <row r="209" spans="1:8" s="6" customFormat="1" ht="15.6" x14ac:dyDescent="0.3">
      <c r="A209" s="6" t="s">
        <v>792</v>
      </c>
      <c r="B209" s="6" t="s">
        <v>3226</v>
      </c>
      <c r="C209" s="6" t="s">
        <v>29</v>
      </c>
      <c r="D209" s="6" t="s">
        <v>2893</v>
      </c>
      <c r="E209" s="6" t="s">
        <v>3281</v>
      </c>
      <c r="F209" s="6" t="s">
        <v>3282</v>
      </c>
      <c r="G209" s="6" t="s">
        <v>3283</v>
      </c>
      <c r="H209" s="55">
        <v>1</v>
      </c>
    </row>
    <row r="210" spans="1:8" s="8" customFormat="1" ht="15.6" x14ac:dyDescent="0.3">
      <c r="A210" s="8" t="s">
        <v>2562</v>
      </c>
      <c r="B210" s="61"/>
      <c r="H210" s="29">
        <f>SUM(H205:H209)</f>
        <v>5</v>
      </c>
    </row>
    <row r="211" spans="1:8" s="8" customFormat="1" ht="15.6" x14ac:dyDescent="0.3">
      <c r="A211" s="8" t="s">
        <v>3696</v>
      </c>
      <c r="B211" s="61"/>
      <c r="H211" s="29">
        <f>SUM(H190+H197+H200+H203+H210)</f>
        <v>12</v>
      </c>
    </row>
    <row r="212" spans="1:8" s="6" customFormat="1" ht="15.6" x14ac:dyDescent="0.3">
      <c r="H212" s="55"/>
    </row>
    <row r="213" spans="1:8" ht="15.6" x14ac:dyDescent="0.3">
      <c r="A213" s="6" t="s">
        <v>792</v>
      </c>
      <c r="B213" s="6" t="s">
        <v>3294</v>
      </c>
      <c r="C213" s="6" t="s">
        <v>21</v>
      </c>
      <c r="D213" s="6" t="s">
        <v>4074</v>
      </c>
      <c r="E213" s="6" t="s">
        <v>4088</v>
      </c>
      <c r="F213" s="6" t="s">
        <v>4089</v>
      </c>
      <c r="G213" s="6" t="s">
        <v>4090</v>
      </c>
      <c r="H213" s="4">
        <v>1</v>
      </c>
    </row>
    <row r="214" spans="1:8" ht="15.6" x14ac:dyDescent="0.3">
      <c r="A214" s="6" t="s">
        <v>792</v>
      </c>
      <c r="B214" s="6" t="s">
        <v>3294</v>
      </c>
      <c r="C214" s="6" t="s">
        <v>21</v>
      </c>
      <c r="D214" s="6" t="s">
        <v>4074</v>
      </c>
      <c r="E214" s="6" t="s">
        <v>3171</v>
      </c>
      <c r="F214" s="6" t="s">
        <v>532</v>
      </c>
      <c r="G214" s="6" t="s">
        <v>1286</v>
      </c>
      <c r="H214" s="4">
        <v>1</v>
      </c>
    </row>
    <row r="215" spans="1:8" s="6" customFormat="1" ht="15.6" x14ac:dyDescent="0.3">
      <c r="A215" s="108" t="s">
        <v>792</v>
      </c>
      <c r="B215" s="104" t="s">
        <v>3294</v>
      </c>
      <c r="C215" s="104" t="s">
        <v>21</v>
      </c>
      <c r="D215" s="104" t="s">
        <v>3927</v>
      </c>
      <c r="E215" s="104" t="s">
        <v>3378</v>
      </c>
      <c r="F215" s="104" t="s">
        <v>1346</v>
      </c>
      <c r="G215" s="109" t="s">
        <v>126</v>
      </c>
      <c r="H215" s="55">
        <v>1</v>
      </c>
    </row>
    <row r="216" spans="1:8" s="8" customFormat="1" ht="15.6" x14ac:dyDescent="0.3">
      <c r="A216" s="8" t="s">
        <v>2562</v>
      </c>
      <c r="B216" s="61"/>
      <c r="H216" s="29">
        <f>SUM(H213:H215)</f>
        <v>3</v>
      </c>
    </row>
    <row r="217" spans="1:8" s="6" customFormat="1" ht="15.6" x14ac:dyDescent="0.3">
      <c r="H217" s="55"/>
    </row>
    <row r="218" spans="1:8" s="6" customFormat="1" ht="15.6" x14ac:dyDescent="0.3">
      <c r="A218" s="104" t="s">
        <v>792</v>
      </c>
      <c r="B218" s="104" t="s">
        <v>3294</v>
      </c>
      <c r="C218" s="104" t="s">
        <v>33</v>
      </c>
      <c r="D218" s="104" t="s">
        <v>4513</v>
      </c>
      <c r="E218" s="104" t="s">
        <v>4533</v>
      </c>
      <c r="F218" s="104" t="s">
        <v>4534</v>
      </c>
      <c r="G218" s="104" t="s">
        <v>4535</v>
      </c>
      <c r="H218" s="55">
        <v>1</v>
      </c>
    </row>
    <row r="219" spans="1:8" s="6" customFormat="1" ht="15.6" x14ac:dyDescent="0.3">
      <c r="A219" s="6" t="s">
        <v>792</v>
      </c>
      <c r="B219" s="6" t="s">
        <v>3294</v>
      </c>
      <c r="C219" s="6" t="s">
        <v>33</v>
      </c>
      <c r="D219" s="6" t="s">
        <v>4074</v>
      </c>
      <c r="E219" s="6" t="s">
        <v>4296</v>
      </c>
      <c r="F219" s="6" t="s">
        <v>4297</v>
      </c>
      <c r="G219" s="6" t="s">
        <v>4298</v>
      </c>
      <c r="H219" s="55">
        <v>1</v>
      </c>
    </row>
    <row r="220" spans="1:8" ht="15.6" x14ac:dyDescent="0.3">
      <c r="A220" s="6" t="s">
        <v>792</v>
      </c>
      <c r="B220" s="6" t="s">
        <v>3294</v>
      </c>
      <c r="C220" s="6" t="s">
        <v>33</v>
      </c>
      <c r="D220" s="6" t="s">
        <v>4074</v>
      </c>
      <c r="E220" s="6" t="s">
        <v>2145</v>
      </c>
      <c r="F220" s="6" t="s">
        <v>2146</v>
      </c>
      <c r="G220" s="6" t="s">
        <v>2147</v>
      </c>
      <c r="H220" s="4">
        <v>1</v>
      </c>
    </row>
    <row r="221" spans="1:8" ht="15.6" x14ac:dyDescent="0.3">
      <c r="A221" s="6" t="s">
        <v>792</v>
      </c>
      <c r="B221" s="6" t="s">
        <v>3294</v>
      </c>
      <c r="C221" s="6" t="s">
        <v>33</v>
      </c>
      <c r="D221" s="6" t="s">
        <v>4074</v>
      </c>
      <c r="E221" s="6" t="s">
        <v>3297</v>
      </c>
      <c r="F221" s="6" t="s">
        <v>797</v>
      </c>
      <c r="G221" s="6" t="s">
        <v>227</v>
      </c>
      <c r="H221" s="4">
        <v>1</v>
      </c>
    </row>
    <row r="222" spans="1:8" ht="15.6" x14ac:dyDescent="0.3">
      <c r="A222" s="6" t="s">
        <v>792</v>
      </c>
      <c r="B222" s="6" t="s">
        <v>3294</v>
      </c>
      <c r="C222" s="6" t="s">
        <v>33</v>
      </c>
      <c r="D222" s="6" t="s">
        <v>4074</v>
      </c>
      <c r="E222" s="6" t="s">
        <v>4091</v>
      </c>
      <c r="F222" s="6" t="s">
        <v>4092</v>
      </c>
      <c r="G222" s="6" t="s">
        <v>514</v>
      </c>
      <c r="H222" s="4">
        <v>1</v>
      </c>
    </row>
    <row r="223" spans="1:8" s="6" customFormat="1" ht="15.6" x14ac:dyDescent="0.3">
      <c r="A223" s="108" t="s">
        <v>792</v>
      </c>
      <c r="B223" s="104" t="s">
        <v>3294</v>
      </c>
      <c r="C223" s="104" t="s">
        <v>33</v>
      </c>
      <c r="D223" s="104" t="s">
        <v>3927</v>
      </c>
      <c r="E223" s="104" t="s">
        <v>3998</v>
      </c>
      <c r="F223" s="104" t="s">
        <v>3999</v>
      </c>
      <c r="G223" s="109" t="s">
        <v>865</v>
      </c>
      <c r="H223" s="55">
        <v>1</v>
      </c>
    </row>
    <row r="224" spans="1:8" s="6" customFormat="1" ht="15.6" x14ac:dyDescent="0.3">
      <c r="A224" s="108" t="s">
        <v>792</v>
      </c>
      <c r="B224" s="104" t="s">
        <v>3294</v>
      </c>
      <c r="C224" s="104" t="s">
        <v>33</v>
      </c>
      <c r="D224" s="104" t="s">
        <v>3927</v>
      </c>
      <c r="E224" s="104" t="s">
        <v>4000</v>
      </c>
      <c r="F224" s="104" t="s">
        <v>4001</v>
      </c>
      <c r="G224" s="109" t="s">
        <v>4002</v>
      </c>
      <c r="H224" s="55">
        <v>1</v>
      </c>
    </row>
    <row r="225" spans="1:8" s="6" customFormat="1" ht="15.6" x14ac:dyDescent="0.3">
      <c r="A225" s="6" t="s">
        <v>792</v>
      </c>
      <c r="B225" s="6" t="s">
        <v>3294</v>
      </c>
      <c r="C225" s="6" t="s">
        <v>33</v>
      </c>
      <c r="D225" s="6" t="s">
        <v>3734</v>
      </c>
      <c r="E225" s="6" t="s">
        <v>3806</v>
      </c>
      <c r="F225" s="6" t="s">
        <v>471</v>
      </c>
      <c r="G225" s="6" t="s">
        <v>2282</v>
      </c>
      <c r="H225" s="55">
        <v>1</v>
      </c>
    </row>
    <row r="226" spans="1:8" s="8" customFormat="1" ht="15.6" x14ac:dyDescent="0.3">
      <c r="A226" s="8" t="s">
        <v>2562</v>
      </c>
      <c r="B226" s="61"/>
      <c r="H226" s="29">
        <f>SUM(H218:H225)</f>
        <v>8</v>
      </c>
    </row>
    <row r="227" spans="1:8" s="6" customFormat="1" ht="15.6" x14ac:dyDescent="0.3">
      <c r="H227" s="55"/>
    </row>
    <row r="228" spans="1:8" s="6" customFormat="1" ht="15.6" x14ac:dyDescent="0.3">
      <c r="A228" s="6" t="s">
        <v>792</v>
      </c>
      <c r="B228" s="6" t="s">
        <v>3294</v>
      </c>
      <c r="C228" s="6" t="s">
        <v>34</v>
      </c>
      <c r="D228" s="6" t="s">
        <v>4336</v>
      </c>
      <c r="E228" s="6" t="s">
        <v>4386</v>
      </c>
      <c r="F228" s="6" t="s">
        <v>4387</v>
      </c>
      <c r="G228" s="6" t="s">
        <v>983</v>
      </c>
      <c r="H228" s="55">
        <v>1</v>
      </c>
    </row>
    <row r="229" spans="1:8" s="6" customFormat="1" ht="15.6" x14ac:dyDescent="0.3">
      <c r="A229" s="6" t="s">
        <v>792</v>
      </c>
      <c r="B229" s="6" t="s">
        <v>3294</v>
      </c>
      <c r="C229" s="6" t="s">
        <v>34</v>
      </c>
      <c r="D229" s="6" t="s">
        <v>3734</v>
      </c>
      <c r="E229" s="6" t="s">
        <v>3913</v>
      </c>
      <c r="F229" s="6" t="s">
        <v>3914</v>
      </c>
      <c r="G229" s="6" t="s">
        <v>3265</v>
      </c>
      <c r="H229" s="55">
        <v>1</v>
      </c>
    </row>
    <row r="230" spans="1:8" s="6" customFormat="1" ht="15.6" x14ac:dyDescent="0.3">
      <c r="A230" s="6" t="s">
        <v>792</v>
      </c>
      <c r="B230" s="6" t="s">
        <v>3294</v>
      </c>
      <c r="C230" s="6" t="s">
        <v>34</v>
      </c>
      <c r="D230" s="6" t="s">
        <v>2893</v>
      </c>
      <c r="E230" s="6" t="s">
        <v>3328</v>
      </c>
      <c r="F230" s="6" t="s">
        <v>3329</v>
      </c>
      <c r="G230" s="6" t="s">
        <v>1846</v>
      </c>
      <c r="H230" s="55">
        <v>1</v>
      </c>
    </row>
    <row r="231" spans="1:8" s="8" customFormat="1" ht="15.6" x14ac:dyDescent="0.3">
      <c r="A231" s="8" t="s">
        <v>2562</v>
      </c>
      <c r="B231" s="61"/>
      <c r="H231" s="29">
        <f>SUM(H228:H230)</f>
        <v>3</v>
      </c>
    </row>
    <row r="232" spans="1:8" s="6" customFormat="1" ht="15.6" x14ac:dyDescent="0.3">
      <c r="H232" s="55"/>
    </row>
    <row r="233" spans="1:8" s="6" customFormat="1" ht="15.6" x14ac:dyDescent="0.3">
      <c r="A233" s="104" t="s">
        <v>792</v>
      </c>
      <c r="B233" s="104" t="s">
        <v>3294</v>
      </c>
      <c r="C233" s="104" t="s">
        <v>79</v>
      </c>
      <c r="D233" s="104" t="s">
        <v>4513</v>
      </c>
      <c r="E233" s="104" t="s">
        <v>4536</v>
      </c>
      <c r="F233" s="104" t="s">
        <v>4537</v>
      </c>
      <c r="G233" s="104" t="s">
        <v>2194</v>
      </c>
      <c r="H233" s="55">
        <v>1</v>
      </c>
    </row>
    <row r="234" spans="1:8" s="6" customFormat="1" ht="15.6" x14ac:dyDescent="0.3">
      <c r="A234" s="6" t="s">
        <v>792</v>
      </c>
      <c r="B234" s="6" t="s">
        <v>3294</v>
      </c>
      <c r="C234" s="6" t="s">
        <v>79</v>
      </c>
      <c r="D234" s="6" t="s">
        <v>4074</v>
      </c>
      <c r="E234" s="6" t="s">
        <v>4299</v>
      </c>
      <c r="F234" s="6" t="s">
        <v>4300</v>
      </c>
      <c r="G234" s="6" t="s">
        <v>757</v>
      </c>
      <c r="H234" s="55">
        <v>1</v>
      </c>
    </row>
    <row r="235" spans="1:8" ht="15.6" x14ac:dyDescent="0.3">
      <c r="A235" s="6" t="s">
        <v>792</v>
      </c>
      <c r="B235" s="6" t="s">
        <v>3294</v>
      </c>
      <c r="C235" s="6" t="s">
        <v>79</v>
      </c>
      <c r="D235" s="6" t="s">
        <v>3927</v>
      </c>
      <c r="E235" s="6" t="s">
        <v>4093</v>
      </c>
      <c r="F235" s="6" t="s">
        <v>4094</v>
      </c>
      <c r="G235" s="6" t="s">
        <v>393</v>
      </c>
      <c r="H235" s="4">
        <v>1</v>
      </c>
    </row>
    <row r="236" spans="1:8" ht="15.6" x14ac:dyDescent="0.3">
      <c r="A236" s="6" t="s">
        <v>792</v>
      </c>
      <c r="B236" s="6" t="s">
        <v>3294</v>
      </c>
      <c r="C236" s="6" t="s">
        <v>79</v>
      </c>
      <c r="D236" s="6" t="s">
        <v>3927</v>
      </c>
      <c r="E236" s="6" t="s">
        <v>4095</v>
      </c>
      <c r="F236" s="6" t="s">
        <v>4094</v>
      </c>
      <c r="G236" s="6" t="s">
        <v>4096</v>
      </c>
      <c r="H236" s="4">
        <v>1</v>
      </c>
    </row>
    <row r="237" spans="1:8" s="6" customFormat="1" ht="15.6" x14ac:dyDescent="0.3">
      <c r="A237" s="6" t="s">
        <v>792</v>
      </c>
      <c r="B237" s="6" t="s">
        <v>3294</v>
      </c>
      <c r="C237" s="6" t="s">
        <v>79</v>
      </c>
      <c r="D237" s="6" t="s">
        <v>3734</v>
      </c>
      <c r="E237" s="6" t="s">
        <v>3807</v>
      </c>
      <c r="F237" s="6" t="s">
        <v>3808</v>
      </c>
      <c r="G237" s="6" t="s">
        <v>3809</v>
      </c>
      <c r="H237" s="55">
        <v>1</v>
      </c>
    </row>
    <row r="238" spans="1:8" s="6" customFormat="1" ht="15.6" x14ac:dyDescent="0.3">
      <c r="A238" s="6" t="s">
        <v>792</v>
      </c>
      <c r="B238" s="6" t="s">
        <v>3294</v>
      </c>
      <c r="C238" s="6" t="s">
        <v>79</v>
      </c>
      <c r="D238" s="6" t="s">
        <v>3734</v>
      </c>
      <c r="E238" s="6" t="s">
        <v>3810</v>
      </c>
      <c r="F238" s="6" t="s">
        <v>3811</v>
      </c>
      <c r="G238" s="6" t="s">
        <v>344</v>
      </c>
      <c r="H238" s="55">
        <v>1</v>
      </c>
    </row>
    <row r="239" spans="1:8" s="6" customFormat="1" ht="15.6" x14ac:dyDescent="0.3">
      <c r="A239" s="104" t="s">
        <v>792</v>
      </c>
      <c r="B239" s="104" t="s">
        <v>3294</v>
      </c>
      <c r="C239" s="104" t="s">
        <v>79</v>
      </c>
      <c r="D239" s="104" t="s">
        <v>3734</v>
      </c>
      <c r="E239" s="104" t="s">
        <v>3735</v>
      </c>
      <c r="F239" s="104" t="s">
        <v>3741</v>
      </c>
      <c r="G239" s="104" t="s">
        <v>3742</v>
      </c>
      <c r="H239" s="55">
        <v>1</v>
      </c>
    </row>
    <row r="240" spans="1:8" s="6" customFormat="1" ht="15.6" x14ac:dyDescent="0.3">
      <c r="A240" s="6" t="s">
        <v>792</v>
      </c>
      <c r="B240" s="6" t="s">
        <v>3294</v>
      </c>
      <c r="C240" s="6" t="s">
        <v>79</v>
      </c>
      <c r="D240" s="6" t="s">
        <v>2893</v>
      </c>
      <c r="E240" s="6" t="s">
        <v>3330</v>
      </c>
      <c r="F240" s="6" t="s">
        <v>3331</v>
      </c>
      <c r="G240" s="6" t="s">
        <v>3017</v>
      </c>
      <c r="H240" s="55">
        <v>1</v>
      </c>
    </row>
    <row r="241" spans="1:8" s="6" customFormat="1" ht="15.6" x14ac:dyDescent="0.3">
      <c r="A241" s="6" t="s">
        <v>792</v>
      </c>
      <c r="B241" s="6" t="s">
        <v>3294</v>
      </c>
      <c r="C241" s="6" t="s">
        <v>79</v>
      </c>
      <c r="D241" s="6" t="s">
        <v>2893</v>
      </c>
      <c r="E241" s="6" t="s">
        <v>3348</v>
      </c>
      <c r="F241" s="6" t="s">
        <v>3349</v>
      </c>
      <c r="G241" s="6" t="s">
        <v>3350</v>
      </c>
      <c r="H241" s="55">
        <v>1</v>
      </c>
    </row>
    <row r="242" spans="1:8" s="8" customFormat="1" ht="15.6" x14ac:dyDescent="0.3">
      <c r="A242" s="8" t="s">
        <v>2562</v>
      </c>
      <c r="B242" s="61"/>
      <c r="H242" s="29">
        <f>SUM(H233:H241)</f>
        <v>9</v>
      </c>
    </row>
    <row r="243" spans="1:8" s="6" customFormat="1" ht="15.6" x14ac:dyDescent="0.3">
      <c r="H243" s="55"/>
    </row>
    <row r="244" spans="1:8" s="6" customFormat="1" ht="15.6" x14ac:dyDescent="0.3">
      <c r="A244" s="6" t="s">
        <v>792</v>
      </c>
      <c r="B244" s="6" t="s">
        <v>3294</v>
      </c>
      <c r="C244" s="6" t="s">
        <v>44</v>
      </c>
      <c r="D244" s="6" t="s">
        <v>4336</v>
      </c>
      <c r="E244" s="6" t="s">
        <v>4388</v>
      </c>
      <c r="F244" s="6" t="s">
        <v>848</v>
      </c>
      <c r="G244" s="6" t="s">
        <v>4389</v>
      </c>
      <c r="H244" s="55">
        <v>1</v>
      </c>
    </row>
    <row r="245" spans="1:8" s="6" customFormat="1" ht="15.6" x14ac:dyDescent="0.3">
      <c r="A245" s="6" t="s">
        <v>792</v>
      </c>
      <c r="B245" s="6" t="s">
        <v>3294</v>
      </c>
      <c r="C245" s="6" t="s">
        <v>44</v>
      </c>
      <c r="D245" s="6" t="s">
        <v>4336</v>
      </c>
      <c r="E245" s="6" t="s">
        <v>4390</v>
      </c>
      <c r="F245" s="6" t="s">
        <v>4391</v>
      </c>
      <c r="G245" s="6" t="s">
        <v>4392</v>
      </c>
      <c r="H245" s="55">
        <v>1</v>
      </c>
    </row>
    <row r="246" spans="1:8" s="6" customFormat="1" ht="15.6" x14ac:dyDescent="0.3">
      <c r="A246" s="6" t="s">
        <v>792</v>
      </c>
      <c r="B246" s="6" t="s">
        <v>3294</v>
      </c>
      <c r="C246" s="6" t="s">
        <v>44</v>
      </c>
      <c r="D246" s="6" t="s">
        <v>4336</v>
      </c>
      <c r="E246" s="6" t="s">
        <v>4393</v>
      </c>
      <c r="F246" s="6" t="s">
        <v>4394</v>
      </c>
      <c r="G246" s="6" t="s">
        <v>4395</v>
      </c>
      <c r="H246" s="55">
        <v>1</v>
      </c>
    </row>
    <row r="247" spans="1:8" s="6" customFormat="1" ht="15.6" x14ac:dyDescent="0.3">
      <c r="A247" s="6" t="s">
        <v>792</v>
      </c>
      <c r="B247" s="6" t="s">
        <v>3294</v>
      </c>
      <c r="C247" s="6" t="s">
        <v>44</v>
      </c>
      <c r="D247" s="6" t="s">
        <v>4336</v>
      </c>
      <c r="E247" s="6" t="s">
        <v>4396</v>
      </c>
      <c r="F247" s="6" t="s">
        <v>1085</v>
      </c>
      <c r="G247" s="6" t="s">
        <v>4397</v>
      </c>
      <c r="H247" s="55">
        <v>1</v>
      </c>
    </row>
    <row r="248" spans="1:8" s="6" customFormat="1" ht="15.6" x14ac:dyDescent="0.3">
      <c r="A248" s="6" t="s">
        <v>792</v>
      </c>
      <c r="B248" s="6" t="s">
        <v>3294</v>
      </c>
      <c r="C248" s="6" t="s">
        <v>44</v>
      </c>
      <c r="D248" s="6" t="s">
        <v>4336</v>
      </c>
      <c r="E248" s="6" t="s">
        <v>4398</v>
      </c>
      <c r="F248" s="6" t="s">
        <v>927</v>
      </c>
      <c r="G248" s="6" t="s">
        <v>4399</v>
      </c>
      <c r="H248" s="55">
        <v>1</v>
      </c>
    </row>
    <row r="249" spans="1:8" s="6" customFormat="1" ht="15.6" x14ac:dyDescent="0.3">
      <c r="A249" s="6" t="s">
        <v>792</v>
      </c>
      <c r="B249" s="6" t="s">
        <v>3294</v>
      </c>
      <c r="C249" s="6" t="s">
        <v>44</v>
      </c>
      <c r="D249" s="6" t="s">
        <v>4336</v>
      </c>
      <c r="E249" s="6" t="s">
        <v>4400</v>
      </c>
      <c r="F249" s="6" t="s">
        <v>183</v>
      </c>
      <c r="G249" s="6" t="s">
        <v>578</v>
      </c>
      <c r="H249" s="55">
        <v>1</v>
      </c>
    </row>
    <row r="250" spans="1:8" s="6" customFormat="1" ht="15.6" x14ac:dyDescent="0.3">
      <c r="A250" s="6" t="s">
        <v>792</v>
      </c>
      <c r="B250" s="6" t="s">
        <v>3294</v>
      </c>
      <c r="C250" s="6" t="s">
        <v>44</v>
      </c>
      <c r="D250" s="6" t="s">
        <v>4336</v>
      </c>
      <c r="E250" s="6" t="s">
        <v>4401</v>
      </c>
      <c r="F250" s="6" t="s">
        <v>4402</v>
      </c>
      <c r="G250" s="6" t="s">
        <v>261</v>
      </c>
      <c r="H250" s="55">
        <v>1</v>
      </c>
    </row>
    <row r="251" spans="1:8" s="6" customFormat="1" ht="15.6" x14ac:dyDescent="0.3">
      <c r="A251" s="6" t="s">
        <v>792</v>
      </c>
      <c r="B251" s="6" t="s">
        <v>3294</v>
      </c>
      <c r="C251" s="6" t="s">
        <v>44</v>
      </c>
      <c r="D251" s="6" t="s">
        <v>4336</v>
      </c>
      <c r="E251" s="6" t="s">
        <v>4403</v>
      </c>
      <c r="F251" s="6" t="s">
        <v>4404</v>
      </c>
      <c r="G251" s="6" t="s">
        <v>4405</v>
      </c>
      <c r="H251" s="55">
        <v>1</v>
      </c>
    </row>
    <row r="252" spans="1:8" s="6" customFormat="1" ht="15.6" x14ac:dyDescent="0.3">
      <c r="A252" s="104" t="s">
        <v>792</v>
      </c>
      <c r="B252" s="104" t="s">
        <v>3294</v>
      </c>
      <c r="C252" s="104" t="s">
        <v>44</v>
      </c>
      <c r="D252" s="104" t="s">
        <v>2893</v>
      </c>
      <c r="E252" s="104" t="s">
        <v>3736</v>
      </c>
      <c r="F252" s="104" t="s">
        <v>3743</v>
      </c>
      <c r="G252" s="104" t="s">
        <v>3744</v>
      </c>
      <c r="H252" s="55">
        <v>1</v>
      </c>
    </row>
    <row r="253" spans="1:8" s="6" customFormat="1" ht="15.6" x14ac:dyDescent="0.3">
      <c r="A253" s="104" t="s">
        <v>792</v>
      </c>
      <c r="B253" s="104" t="s">
        <v>3294</v>
      </c>
      <c r="C253" s="104" t="s">
        <v>44</v>
      </c>
      <c r="D253" s="104" t="s">
        <v>2893</v>
      </c>
      <c r="E253" s="104" t="s">
        <v>3737</v>
      </c>
      <c r="F253" s="104" t="s">
        <v>3745</v>
      </c>
      <c r="G253" s="104" t="s">
        <v>1419</v>
      </c>
      <c r="H253" s="55">
        <v>1</v>
      </c>
    </row>
    <row r="254" spans="1:8" s="6" customFormat="1" ht="15.6" x14ac:dyDescent="0.3">
      <c r="A254" s="104" t="s">
        <v>792</v>
      </c>
      <c r="B254" s="104" t="s">
        <v>3294</v>
      </c>
      <c r="C254" s="104" t="s">
        <v>44</v>
      </c>
      <c r="D254" s="104" t="s">
        <v>2893</v>
      </c>
      <c r="E254" s="104" t="s">
        <v>3738</v>
      </c>
      <c r="F254" s="104" t="s">
        <v>3746</v>
      </c>
      <c r="G254" s="104" t="s">
        <v>3747</v>
      </c>
      <c r="H254" s="55">
        <v>1</v>
      </c>
    </row>
    <row r="255" spans="1:8" s="6" customFormat="1" ht="15.6" x14ac:dyDescent="0.3">
      <c r="A255" s="104" t="s">
        <v>792</v>
      </c>
      <c r="B255" s="104" t="s">
        <v>3294</v>
      </c>
      <c r="C255" s="104" t="s">
        <v>44</v>
      </c>
      <c r="D255" s="104" t="s">
        <v>2893</v>
      </c>
      <c r="E255" s="104" t="s">
        <v>3196</v>
      </c>
      <c r="F255" s="104" t="s">
        <v>958</v>
      </c>
      <c r="G255" s="104" t="s">
        <v>241</v>
      </c>
      <c r="H255" s="55">
        <v>1</v>
      </c>
    </row>
    <row r="256" spans="1:8" s="8" customFormat="1" ht="15.6" x14ac:dyDescent="0.3">
      <c r="A256" s="8" t="s">
        <v>2562</v>
      </c>
      <c r="B256" s="61"/>
      <c r="H256" s="29">
        <f>SUM(H244:H255)</f>
        <v>12</v>
      </c>
    </row>
    <row r="257" spans="1:18" s="8" customFormat="1" ht="15.6" x14ac:dyDescent="0.3">
      <c r="A257" s="8" t="s">
        <v>3695</v>
      </c>
      <c r="B257" s="61"/>
      <c r="H257" s="29">
        <f>SUM(H216+H226+H231+H242+H256)</f>
        <v>35</v>
      </c>
      <c r="J257" s="6"/>
      <c r="K257" s="6"/>
      <c r="L257" s="6"/>
      <c r="M257" s="6"/>
      <c r="N257" s="6"/>
      <c r="O257" s="6"/>
      <c r="P257" s="6"/>
      <c r="Q257" s="55"/>
      <c r="R257" s="6"/>
    </row>
    <row r="258" spans="1:18" s="6" customFormat="1" ht="15.6" x14ac:dyDescent="0.3">
      <c r="H258" s="55"/>
      <c r="Q258" s="55"/>
    </row>
    <row r="259" spans="1:18" s="6" customFormat="1" ht="15.6" x14ac:dyDescent="0.3">
      <c r="A259" s="6" t="s">
        <v>792</v>
      </c>
      <c r="B259" s="6" t="s">
        <v>3352</v>
      </c>
      <c r="C259" s="6" t="s">
        <v>38</v>
      </c>
      <c r="D259" s="6" t="s">
        <v>2893</v>
      </c>
      <c r="E259" s="6" t="s">
        <v>3365</v>
      </c>
      <c r="F259" s="6" t="s">
        <v>3366</v>
      </c>
      <c r="G259" s="6" t="s">
        <v>894</v>
      </c>
      <c r="H259" s="55">
        <v>1</v>
      </c>
    </row>
    <row r="260" spans="1:18" s="8" customFormat="1" ht="15.6" x14ac:dyDescent="0.3">
      <c r="A260" s="8" t="s">
        <v>2562</v>
      </c>
      <c r="B260" s="61"/>
      <c r="H260" s="29">
        <f>SUM(H259)</f>
        <v>1</v>
      </c>
    </row>
    <row r="261" spans="1:18" s="6" customFormat="1" ht="15.6" x14ac:dyDescent="0.3">
      <c r="H261" s="55"/>
    </row>
    <row r="262" spans="1:18" s="6" customFormat="1" ht="15.6" x14ac:dyDescent="0.3">
      <c r="A262" s="104" t="s">
        <v>792</v>
      </c>
      <c r="B262" s="104" t="s">
        <v>3352</v>
      </c>
      <c r="C262" s="104" t="s">
        <v>36</v>
      </c>
      <c r="D262" s="104" t="s">
        <v>4513</v>
      </c>
      <c r="E262" s="104" t="s">
        <v>4538</v>
      </c>
      <c r="F262" s="104" t="s">
        <v>4539</v>
      </c>
      <c r="G262" s="104" t="s">
        <v>4540</v>
      </c>
      <c r="H262" s="55">
        <v>1</v>
      </c>
    </row>
    <row r="263" spans="1:18" s="6" customFormat="1" ht="15.6" x14ac:dyDescent="0.3">
      <c r="A263" s="6" t="s">
        <v>792</v>
      </c>
      <c r="B263" s="6" t="s">
        <v>3352</v>
      </c>
      <c r="C263" s="6" t="s">
        <v>36</v>
      </c>
      <c r="D263" s="6" t="s">
        <v>4074</v>
      </c>
      <c r="E263" s="6" t="s">
        <v>4302</v>
      </c>
      <c r="F263" s="6" t="s">
        <v>4303</v>
      </c>
      <c r="G263" s="6" t="s">
        <v>4304</v>
      </c>
      <c r="H263" s="55">
        <v>1</v>
      </c>
    </row>
    <row r="264" spans="1:18" ht="15.6" x14ac:dyDescent="0.3">
      <c r="A264" s="6" t="s">
        <v>792</v>
      </c>
      <c r="B264" s="6" t="s">
        <v>3352</v>
      </c>
      <c r="C264" s="6" t="s">
        <v>36</v>
      </c>
      <c r="D264" s="6" t="s">
        <v>4074</v>
      </c>
      <c r="E264" s="6" t="s">
        <v>4097</v>
      </c>
      <c r="F264" s="6" t="s">
        <v>183</v>
      </c>
      <c r="G264" s="6" t="s">
        <v>1179</v>
      </c>
      <c r="H264" s="4">
        <v>1</v>
      </c>
      <c r="K264" s="6"/>
      <c r="L264" s="6"/>
      <c r="M264" s="6"/>
      <c r="N264" s="6"/>
      <c r="O264" s="6"/>
      <c r="P264" s="6"/>
      <c r="Q264" s="6"/>
    </row>
    <row r="265" spans="1:18" ht="15.6" x14ac:dyDescent="0.3">
      <c r="A265" s="6" t="s">
        <v>792</v>
      </c>
      <c r="B265" s="6" t="s">
        <v>3352</v>
      </c>
      <c r="C265" s="6" t="s">
        <v>36</v>
      </c>
      <c r="D265" s="6" t="s">
        <v>3927</v>
      </c>
      <c r="E265" s="6" t="s">
        <v>4098</v>
      </c>
      <c r="F265" s="6" t="s">
        <v>4099</v>
      </c>
      <c r="G265" s="6" t="s">
        <v>545</v>
      </c>
      <c r="H265" s="4">
        <v>1</v>
      </c>
    </row>
    <row r="266" spans="1:18" s="6" customFormat="1" ht="15.6" x14ac:dyDescent="0.3">
      <c r="A266" s="6" t="s">
        <v>792</v>
      </c>
      <c r="B266" s="6" t="s">
        <v>3352</v>
      </c>
      <c r="C266" s="6" t="s">
        <v>36</v>
      </c>
      <c r="D266" s="6" t="s">
        <v>2893</v>
      </c>
      <c r="E266" s="6" t="s">
        <v>3367</v>
      </c>
      <c r="F266" s="6" t="s">
        <v>426</v>
      </c>
      <c r="G266" s="6" t="s">
        <v>2442</v>
      </c>
      <c r="H266" s="55">
        <v>1</v>
      </c>
    </row>
    <row r="267" spans="1:18" s="6" customFormat="1" ht="15.6" x14ac:dyDescent="0.3">
      <c r="A267" s="6" t="s">
        <v>792</v>
      </c>
      <c r="B267" s="6" t="s">
        <v>3352</v>
      </c>
      <c r="C267" s="6" t="s">
        <v>36</v>
      </c>
      <c r="D267" s="6" t="s">
        <v>2893</v>
      </c>
      <c r="E267" s="6" t="s">
        <v>3383</v>
      </c>
      <c r="F267" s="6" t="s">
        <v>3384</v>
      </c>
      <c r="G267" s="6" t="s">
        <v>1009</v>
      </c>
      <c r="H267" s="55">
        <v>1</v>
      </c>
    </row>
    <row r="268" spans="1:18" s="8" customFormat="1" ht="15.6" x14ac:dyDescent="0.3">
      <c r="A268" s="8" t="s">
        <v>2562</v>
      </c>
      <c r="B268" s="61"/>
      <c r="H268" s="29">
        <f>SUM(H262:H267)</f>
        <v>6</v>
      </c>
    </row>
    <row r="269" spans="1:18" s="6" customFormat="1" ht="15.6" x14ac:dyDescent="0.3">
      <c r="H269" s="55"/>
    </row>
    <row r="270" spans="1:18" ht="15.6" x14ac:dyDescent="0.3">
      <c r="A270" s="108" t="s">
        <v>792</v>
      </c>
      <c r="B270" s="104" t="s">
        <v>3352</v>
      </c>
      <c r="C270" s="104" t="s">
        <v>80</v>
      </c>
      <c r="D270" s="104" t="s">
        <v>4074</v>
      </c>
      <c r="E270" s="104" t="s">
        <v>4252</v>
      </c>
      <c r="F270" s="104" t="s">
        <v>404</v>
      </c>
      <c r="G270" s="109" t="s">
        <v>4253</v>
      </c>
      <c r="H270" s="4">
        <v>1</v>
      </c>
    </row>
    <row r="271" spans="1:18" ht="15.6" x14ac:dyDescent="0.3">
      <c r="A271" s="108" t="s">
        <v>792</v>
      </c>
      <c r="B271" s="104" t="s">
        <v>3352</v>
      </c>
      <c r="C271" s="104" t="s">
        <v>80</v>
      </c>
      <c r="D271" s="104" t="s">
        <v>4074</v>
      </c>
      <c r="E271" s="104" t="s">
        <v>4254</v>
      </c>
      <c r="F271" s="104" t="s">
        <v>4255</v>
      </c>
      <c r="G271" s="109" t="s">
        <v>114</v>
      </c>
      <c r="H271" s="4">
        <v>1</v>
      </c>
    </row>
    <row r="272" spans="1:18" s="8" customFormat="1" ht="15.6" x14ac:dyDescent="0.3">
      <c r="A272" s="8" t="s">
        <v>2562</v>
      </c>
      <c r="B272" s="61"/>
      <c r="H272" s="29">
        <f>SUM(H270:H271)</f>
        <v>2</v>
      </c>
    </row>
    <row r="273" spans="1:17" s="6" customFormat="1" ht="15.6" x14ac:dyDescent="0.3">
      <c r="H273" s="55"/>
    </row>
    <row r="274" spans="1:17" ht="15.6" x14ac:dyDescent="0.3">
      <c r="A274" s="6" t="s">
        <v>792</v>
      </c>
      <c r="B274" s="6" t="s">
        <v>3352</v>
      </c>
      <c r="C274" s="6" t="s">
        <v>37</v>
      </c>
      <c r="D274" s="6" t="s">
        <v>4074</v>
      </c>
      <c r="E274" s="6" t="s">
        <v>4100</v>
      </c>
      <c r="F274" s="6" t="s">
        <v>4101</v>
      </c>
      <c r="G274" s="6" t="s">
        <v>4102</v>
      </c>
      <c r="H274" s="4">
        <v>1</v>
      </c>
      <c r="K274" s="6"/>
      <c r="L274" s="6"/>
      <c r="M274" s="6"/>
      <c r="N274" s="6"/>
      <c r="O274" s="6"/>
      <c r="P274" s="6"/>
      <c r="Q274" s="6"/>
    </row>
    <row r="275" spans="1:17" ht="15.6" x14ac:dyDescent="0.3">
      <c r="A275" s="6" t="s">
        <v>792</v>
      </c>
      <c r="B275" s="6" t="s">
        <v>3352</v>
      </c>
      <c r="C275" s="6" t="s">
        <v>37</v>
      </c>
      <c r="D275" s="6" t="s">
        <v>4074</v>
      </c>
      <c r="E275" s="6" t="s">
        <v>4103</v>
      </c>
      <c r="F275" s="6" t="s">
        <v>4104</v>
      </c>
      <c r="G275" s="6" t="s">
        <v>551</v>
      </c>
      <c r="H275" s="4">
        <v>1</v>
      </c>
      <c r="K275" s="6"/>
      <c r="L275" s="6"/>
      <c r="M275" s="6"/>
      <c r="N275" s="6"/>
      <c r="O275" s="6"/>
      <c r="P275" s="6"/>
      <c r="Q275" s="6"/>
    </row>
    <row r="276" spans="1:17" ht="15.6" x14ac:dyDescent="0.3">
      <c r="A276" s="6" t="s">
        <v>792</v>
      </c>
      <c r="B276" s="6" t="s">
        <v>3352</v>
      </c>
      <c r="C276" s="6" t="s">
        <v>37</v>
      </c>
      <c r="D276" s="6" t="s">
        <v>4074</v>
      </c>
      <c r="E276" s="6" t="s">
        <v>4105</v>
      </c>
      <c r="F276" s="6" t="s">
        <v>4106</v>
      </c>
      <c r="G276" s="6" t="s">
        <v>4107</v>
      </c>
      <c r="H276" s="4">
        <v>1</v>
      </c>
      <c r="K276" s="6"/>
      <c r="L276" s="6"/>
      <c r="M276" s="6"/>
      <c r="N276" s="6"/>
      <c r="O276" s="6"/>
      <c r="P276" s="6"/>
      <c r="Q276" s="6"/>
    </row>
    <row r="277" spans="1:17" ht="15.6" x14ac:dyDescent="0.3">
      <c r="A277" s="6" t="s">
        <v>792</v>
      </c>
      <c r="B277" s="6" t="s">
        <v>3352</v>
      </c>
      <c r="C277" s="6" t="s">
        <v>37</v>
      </c>
      <c r="D277" s="6" t="s">
        <v>4074</v>
      </c>
      <c r="E277" s="6" t="s">
        <v>4108</v>
      </c>
      <c r="F277" s="6" t="s">
        <v>4109</v>
      </c>
      <c r="G277" s="6" t="s">
        <v>548</v>
      </c>
      <c r="H277" s="4">
        <v>1</v>
      </c>
      <c r="K277" s="6"/>
      <c r="L277" s="6"/>
      <c r="M277" s="6"/>
      <c r="N277" s="6"/>
      <c r="O277" s="6"/>
      <c r="P277" s="6"/>
      <c r="Q277" s="6"/>
    </row>
    <row r="278" spans="1:17" ht="15.6" x14ac:dyDescent="0.3">
      <c r="A278" s="6" t="s">
        <v>792</v>
      </c>
      <c r="B278" s="6" t="s">
        <v>3352</v>
      </c>
      <c r="C278" s="6" t="s">
        <v>37</v>
      </c>
      <c r="D278" s="6" t="s">
        <v>4074</v>
      </c>
      <c r="E278" s="6" t="s">
        <v>4110</v>
      </c>
      <c r="F278" s="6" t="s">
        <v>553</v>
      </c>
      <c r="G278" s="6" t="s">
        <v>899</v>
      </c>
      <c r="H278" s="4">
        <v>1</v>
      </c>
      <c r="K278" s="6"/>
      <c r="L278" s="6"/>
      <c r="M278" s="6"/>
      <c r="N278" s="6"/>
      <c r="O278" s="6"/>
      <c r="P278" s="6"/>
      <c r="Q278" s="6"/>
    </row>
    <row r="279" spans="1:17" s="8" customFormat="1" ht="15.6" x14ac:dyDescent="0.3">
      <c r="A279" s="8" t="s">
        <v>2562</v>
      </c>
      <c r="B279" s="61"/>
      <c r="H279" s="29">
        <f>SUM(H274:H278)</f>
        <v>5</v>
      </c>
    </row>
    <row r="280" spans="1:17" s="8" customFormat="1" ht="15.6" x14ac:dyDescent="0.3">
      <c r="A280" s="8" t="s">
        <v>3704</v>
      </c>
      <c r="B280" s="61"/>
      <c r="H280" s="29">
        <f>SUM(H260+H268+H272+H279)</f>
        <v>14</v>
      </c>
    </row>
    <row r="281" spans="1:17" s="8" customFormat="1" ht="15.6" x14ac:dyDescent="0.3">
      <c r="B281" s="61"/>
      <c r="H281" s="29"/>
    </row>
    <row r="282" spans="1:17" s="8" customFormat="1" ht="15.6" x14ac:dyDescent="0.3">
      <c r="A282" s="6" t="s">
        <v>792</v>
      </c>
      <c r="B282" s="6" t="s">
        <v>3412</v>
      </c>
      <c r="C282" s="6" t="s">
        <v>40</v>
      </c>
      <c r="D282" s="6" t="s">
        <v>4336</v>
      </c>
      <c r="E282" s="6" t="s">
        <v>4406</v>
      </c>
      <c r="F282" s="6" t="s">
        <v>4407</v>
      </c>
      <c r="G282" s="6" t="s">
        <v>190</v>
      </c>
      <c r="H282" s="55">
        <v>1</v>
      </c>
    </row>
    <row r="283" spans="1:17" s="8" customFormat="1" ht="15.6" x14ac:dyDescent="0.3">
      <c r="A283" s="6" t="s">
        <v>792</v>
      </c>
      <c r="B283" s="6" t="s">
        <v>3412</v>
      </c>
      <c r="C283" s="6" t="s">
        <v>40</v>
      </c>
      <c r="D283" s="6" t="s">
        <v>4336</v>
      </c>
      <c r="E283" s="6" t="s">
        <v>4408</v>
      </c>
      <c r="F283" s="6" t="s">
        <v>4409</v>
      </c>
      <c r="G283" s="6" t="s">
        <v>4410</v>
      </c>
      <c r="H283" s="55">
        <v>1</v>
      </c>
    </row>
    <row r="284" spans="1:17" ht="15.6" x14ac:dyDescent="0.3">
      <c r="A284" s="108" t="s">
        <v>792</v>
      </c>
      <c r="B284" s="104" t="s">
        <v>3412</v>
      </c>
      <c r="C284" s="104" t="s">
        <v>40</v>
      </c>
      <c r="D284" s="104" t="s">
        <v>4074</v>
      </c>
      <c r="E284" s="104" t="s">
        <v>4256</v>
      </c>
      <c r="F284" s="104" t="s">
        <v>4257</v>
      </c>
      <c r="G284" s="109" t="s">
        <v>4258</v>
      </c>
      <c r="H284" s="4">
        <v>1</v>
      </c>
      <c r="Q284" s="6"/>
    </row>
    <row r="285" spans="1:17" ht="15.6" x14ac:dyDescent="0.3">
      <c r="A285" s="6" t="s">
        <v>792</v>
      </c>
      <c r="B285" s="6" t="s">
        <v>3412</v>
      </c>
      <c r="C285" s="6" t="s">
        <v>40</v>
      </c>
      <c r="D285" s="6" t="s">
        <v>4074</v>
      </c>
      <c r="E285" s="6" t="s">
        <v>4113</v>
      </c>
      <c r="F285" s="6" t="s">
        <v>4114</v>
      </c>
      <c r="G285" s="6" t="s">
        <v>4115</v>
      </c>
      <c r="H285" s="4">
        <v>1</v>
      </c>
      <c r="Q285" s="6"/>
    </row>
    <row r="286" spans="1:17" ht="15.6" x14ac:dyDescent="0.3">
      <c r="A286" s="6" t="s">
        <v>792</v>
      </c>
      <c r="B286" s="6" t="s">
        <v>3412</v>
      </c>
      <c r="C286" s="6" t="s">
        <v>40</v>
      </c>
      <c r="D286" s="6" t="s">
        <v>3927</v>
      </c>
      <c r="E286" s="6" t="s">
        <v>4111</v>
      </c>
      <c r="F286" s="6" t="s">
        <v>4112</v>
      </c>
      <c r="G286" s="6" t="s">
        <v>2277</v>
      </c>
      <c r="H286" s="4">
        <v>1</v>
      </c>
      <c r="K286" s="6"/>
      <c r="L286" s="6"/>
      <c r="M286" s="6"/>
      <c r="N286" s="6"/>
      <c r="O286" s="6"/>
      <c r="P286" s="6"/>
      <c r="Q286" s="6"/>
    </row>
    <row r="287" spans="1:17" s="6" customFormat="1" ht="15.6" x14ac:dyDescent="0.3">
      <c r="A287" s="108" t="s">
        <v>792</v>
      </c>
      <c r="B287" s="104" t="s">
        <v>3412</v>
      </c>
      <c r="C287" s="104" t="s">
        <v>40</v>
      </c>
      <c r="D287" s="104" t="s">
        <v>3927</v>
      </c>
      <c r="E287" s="104" t="s">
        <v>4003</v>
      </c>
      <c r="F287" s="104" t="s">
        <v>4004</v>
      </c>
      <c r="G287" s="109" t="s">
        <v>4005</v>
      </c>
      <c r="H287" s="55">
        <v>1</v>
      </c>
    </row>
    <row r="288" spans="1:17" s="6" customFormat="1" ht="15.6" x14ac:dyDescent="0.3">
      <c r="A288" s="6" t="s">
        <v>792</v>
      </c>
      <c r="B288" s="6" t="s">
        <v>3412</v>
      </c>
      <c r="C288" s="6" t="s">
        <v>40</v>
      </c>
      <c r="D288" s="6" t="s">
        <v>3734</v>
      </c>
      <c r="E288" s="6" t="s">
        <v>3915</v>
      </c>
      <c r="F288" s="6" t="s">
        <v>3916</v>
      </c>
      <c r="G288" s="6" t="s">
        <v>3917</v>
      </c>
      <c r="H288" s="55">
        <v>1</v>
      </c>
    </row>
    <row r="289" spans="1:18" s="6" customFormat="1" ht="15.6" x14ac:dyDescent="0.3">
      <c r="A289" s="6" t="s">
        <v>792</v>
      </c>
      <c r="B289" s="6" t="s">
        <v>3412</v>
      </c>
      <c r="C289" s="6" t="s">
        <v>40</v>
      </c>
      <c r="D289" s="6" t="s">
        <v>3734</v>
      </c>
      <c r="E289" s="6" t="s">
        <v>3918</v>
      </c>
      <c r="F289" s="6" t="s">
        <v>3919</v>
      </c>
      <c r="G289" s="6" t="s">
        <v>652</v>
      </c>
      <c r="H289" s="55">
        <v>1</v>
      </c>
    </row>
    <row r="290" spans="1:18" s="8" customFormat="1" ht="15.6" x14ac:dyDescent="0.3">
      <c r="A290" s="8" t="s">
        <v>2562</v>
      </c>
      <c r="B290" s="61"/>
      <c r="H290" s="29">
        <f>SUM(H282:H289)</f>
        <v>8</v>
      </c>
    </row>
    <row r="291" spans="1:18" s="6" customFormat="1" ht="15.6" x14ac:dyDescent="0.3">
      <c r="H291" s="55"/>
    </row>
    <row r="292" spans="1:18" ht="15.6" x14ac:dyDescent="0.3">
      <c r="A292" s="6" t="s">
        <v>792</v>
      </c>
      <c r="B292" s="6" t="s">
        <v>3412</v>
      </c>
      <c r="C292" s="6" t="s">
        <v>42</v>
      </c>
      <c r="D292" s="6" t="s">
        <v>4074</v>
      </c>
      <c r="E292" s="6" t="s">
        <v>4116</v>
      </c>
      <c r="F292" s="6" t="s">
        <v>4117</v>
      </c>
      <c r="G292" s="6" t="s">
        <v>4118</v>
      </c>
      <c r="H292" s="4">
        <v>1</v>
      </c>
    </row>
    <row r="293" spans="1:18" ht="15.6" x14ac:dyDescent="0.3">
      <c r="A293" s="6" t="s">
        <v>792</v>
      </c>
      <c r="B293" s="6" t="s">
        <v>3412</v>
      </c>
      <c r="C293" s="6" t="s">
        <v>42</v>
      </c>
      <c r="D293" s="6" t="s">
        <v>4074</v>
      </c>
      <c r="E293" s="6" t="s">
        <v>4119</v>
      </c>
      <c r="F293" s="6" t="s">
        <v>4120</v>
      </c>
      <c r="G293" s="6" t="s">
        <v>4121</v>
      </c>
      <c r="H293" s="4">
        <v>1</v>
      </c>
    </row>
    <row r="294" spans="1:18" s="8" customFormat="1" ht="15.6" x14ac:dyDescent="0.3">
      <c r="A294" s="8" t="s">
        <v>2562</v>
      </c>
      <c r="B294" s="61"/>
      <c r="H294" s="29">
        <f>SUM(H292:H293)</f>
        <v>2</v>
      </c>
      <c r="J294" s="6"/>
      <c r="K294" s="6"/>
      <c r="L294" s="6"/>
      <c r="M294" s="6"/>
      <c r="N294" s="6"/>
      <c r="O294" s="6"/>
      <c r="P294" s="6"/>
      <c r="Q294" s="55"/>
      <c r="R294" s="6"/>
    </row>
    <row r="295" spans="1:18" s="6" customFormat="1" ht="15.6" x14ac:dyDescent="0.3">
      <c r="H295" s="55"/>
    </row>
    <row r="296" spans="1:18" s="6" customFormat="1" ht="15.6" x14ac:dyDescent="0.3">
      <c r="A296" s="6" t="s">
        <v>792</v>
      </c>
      <c r="B296" s="6" t="s">
        <v>3412</v>
      </c>
      <c r="C296" s="6" t="s">
        <v>41</v>
      </c>
      <c r="D296" s="6" t="s">
        <v>81</v>
      </c>
      <c r="E296" s="6" t="s">
        <v>81</v>
      </c>
      <c r="F296" s="6" t="s">
        <v>81</v>
      </c>
      <c r="G296" s="6" t="s">
        <v>81</v>
      </c>
      <c r="H296" s="55">
        <v>0</v>
      </c>
    </row>
    <row r="297" spans="1:18" s="8" customFormat="1" ht="15.6" x14ac:dyDescent="0.3">
      <c r="A297" s="8" t="s">
        <v>2562</v>
      </c>
      <c r="B297" s="61"/>
      <c r="H297" s="29">
        <f>SUM(H296:H296)</f>
        <v>0</v>
      </c>
      <c r="J297" s="6"/>
      <c r="K297" s="6"/>
      <c r="L297" s="6"/>
      <c r="M297" s="6"/>
      <c r="N297" s="6"/>
      <c r="O297" s="6"/>
      <c r="P297" s="6"/>
      <c r="Q297" s="55"/>
      <c r="R297" s="6"/>
    </row>
    <row r="298" spans="1:18" s="6" customFormat="1" ht="15.6" x14ac:dyDescent="0.3">
      <c r="H298" s="55"/>
    </row>
    <row r="299" spans="1:18" s="6" customFormat="1" ht="15.6" x14ac:dyDescent="0.3">
      <c r="A299" s="6" t="s">
        <v>792</v>
      </c>
      <c r="B299" s="6" t="s">
        <v>3412</v>
      </c>
      <c r="C299" s="6" t="s">
        <v>43</v>
      </c>
      <c r="D299" s="6" t="s">
        <v>3734</v>
      </c>
      <c r="E299" s="6" t="s">
        <v>3812</v>
      </c>
      <c r="F299" s="6" t="s">
        <v>3813</v>
      </c>
      <c r="G299" s="6" t="s">
        <v>717</v>
      </c>
      <c r="H299" s="55">
        <v>1</v>
      </c>
    </row>
    <row r="300" spans="1:18" s="6" customFormat="1" ht="15.6" x14ac:dyDescent="0.3">
      <c r="A300" s="6" t="s">
        <v>792</v>
      </c>
      <c r="B300" s="6" t="s">
        <v>3412</v>
      </c>
      <c r="C300" s="6" t="s">
        <v>43</v>
      </c>
      <c r="D300" s="6" t="s">
        <v>3734</v>
      </c>
      <c r="E300" s="6" t="s">
        <v>3814</v>
      </c>
      <c r="F300" s="6" t="s">
        <v>3815</v>
      </c>
      <c r="G300" s="6" t="s">
        <v>795</v>
      </c>
      <c r="H300" s="55">
        <v>1</v>
      </c>
    </row>
    <row r="301" spans="1:18" s="6" customFormat="1" ht="15.6" x14ac:dyDescent="0.3">
      <c r="A301" s="6" t="s">
        <v>792</v>
      </c>
      <c r="B301" s="6" t="s">
        <v>3412</v>
      </c>
      <c r="C301" s="6" t="s">
        <v>43</v>
      </c>
      <c r="D301" s="6" t="s">
        <v>3734</v>
      </c>
      <c r="E301" s="6" t="s">
        <v>3816</v>
      </c>
      <c r="F301" s="6" t="s">
        <v>315</v>
      </c>
      <c r="G301" s="6" t="s">
        <v>764</v>
      </c>
      <c r="H301" s="55">
        <v>1</v>
      </c>
    </row>
    <row r="302" spans="1:18" s="8" customFormat="1" ht="15.6" x14ac:dyDescent="0.3">
      <c r="A302" s="8" t="s">
        <v>2562</v>
      </c>
      <c r="B302" s="61"/>
      <c r="H302" s="29">
        <f>SUM(H299:H301)</f>
        <v>3</v>
      </c>
    </row>
    <row r="303" spans="1:18" s="8" customFormat="1" ht="15.6" x14ac:dyDescent="0.3">
      <c r="A303" s="8" t="s">
        <v>3705</v>
      </c>
      <c r="B303" s="61"/>
      <c r="H303" s="29">
        <f>SUM(H290+H294+H297+H302)</f>
        <v>13</v>
      </c>
    </row>
    <row r="304" spans="1:18" s="6" customFormat="1" ht="15.6" x14ac:dyDescent="0.3">
      <c r="H304" s="55"/>
    </row>
    <row r="305" spans="1:17" s="6" customFormat="1" ht="15.6" x14ac:dyDescent="0.3">
      <c r="A305" s="6" t="s">
        <v>792</v>
      </c>
      <c r="B305" s="6" t="s">
        <v>3438</v>
      </c>
      <c r="C305" s="6" t="s">
        <v>45</v>
      </c>
      <c r="D305" s="6" t="s">
        <v>81</v>
      </c>
      <c r="E305" s="6" t="s">
        <v>81</v>
      </c>
      <c r="F305" s="6" t="s">
        <v>81</v>
      </c>
      <c r="G305" s="6" t="s">
        <v>81</v>
      </c>
      <c r="H305" s="55">
        <v>0</v>
      </c>
    </row>
    <row r="306" spans="1:17" s="8" customFormat="1" ht="15.6" x14ac:dyDescent="0.3">
      <c r="A306" s="8" t="s">
        <v>2562</v>
      </c>
      <c r="B306" s="61"/>
      <c r="H306" s="29">
        <f>SUM(H305:H305)</f>
        <v>0</v>
      </c>
    </row>
    <row r="307" spans="1:17" s="6" customFormat="1" ht="15.6" x14ac:dyDescent="0.3">
      <c r="H307" s="55"/>
    </row>
    <row r="308" spans="1:17" s="6" customFormat="1" ht="15.6" x14ac:dyDescent="0.3">
      <c r="A308" s="6" t="s">
        <v>792</v>
      </c>
      <c r="B308" s="6" t="s">
        <v>3438</v>
      </c>
      <c r="C308" s="6" t="s">
        <v>48</v>
      </c>
      <c r="D308" s="6" t="s">
        <v>81</v>
      </c>
      <c r="E308" s="6" t="s">
        <v>81</v>
      </c>
      <c r="F308" s="6" t="s">
        <v>81</v>
      </c>
      <c r="G308" s="6" t="s">
        <v>81</v>
      </c>
      <c r="H308" s="55">
        <v>0</v>
      </c>
    </row>
    <row r="309" spans="1:17" s="8" customFormat="1" ht="15.6" x14ac:dyDescent="0.3">
      <c r="A309" s="8" t="s">
        <v>2562</v>
      </c>
      <c r="B309" s="61"/>
      <c r="H309" s="29">
        <f>SUM(H308:H308)</f>
        <v>0</v>
      </c>
    </row>
    <row r="310" spans="1:17" s="8" customFormat="1" ht="15.6" x14ac:dyDescent="0.3">
      <c r="B310" s="61"/>
      <c r="H310" s="29"/>
    </row>
    <row r="311" spans="1:17" s="8" customFormat="1" ht="15.6" x14ac:dyDescent="0.3">
      <c r="A311" s="104" t="s">
        <v>792</v>
      </c>
      <c r="B311" s="104" t="s">
        <v>3438</v>
      </c>
      <c r="C311" s="104" t="s">
        <v>46</v>
      </c>
      <c r="D311" s="104" t="s">
        <v>4513</v>
      </c>
      <c r="E311" s="104" t="s">
        <v>4541</v>
      </c>
      <c r="F311" s="104" t="s">
        <v>4542</v>
      </c>
      <c r="G311" s="104" t="s">
        <v>159</v>
      </c>
      <c r="H311" s="55">
        <v>1</v>
      </c>
    </row>
    <row r="312" spans="1:17" s="8" customFormat="1" ht="15.6" x14ac:dyDescent="0.3">
      <c r="A312" s="6" t="s">
        <v>792</v>
      </c>
      <c r="B312" s="6" t="s">
        <v>3438</v>
      </c>
      <c r="C312" s="6" t="s">
        <v>46</v>
      </c>
      <c r="D312" s="6" t="s">
        <v>4336</v>
      </c>
      <c r="E312" s="6" t="s">
        <v>3920</v>
      </c>
      <c r="F312" s="6" t="s">
        <v>3921</v>
      </c>
      <c r="G312" s="6" t="s">
        <v>3922</v>
      </c>
      <c r="H312" s="55">
        <v>1</v>
      </c>
    </row>
    <row r="313" spans="1:17" s="8" customFormat="1" ht="15.6" x14ac:dyDescent="0.3">
      <c r="A313" s="6" t="s">
        <v>792</v>
      </c>
      <c r="B313" s="6" t="s">
        <v>3438</v>
      </c>
      <c r="C313" s="6" t="s">
        <v>46</v>
      </c>
      <c r="D313" s="6" t="s">
        <v>4336</v>
      </c>
      <c r="E313" s="6" t="s">
        <v>4411</v>
      </c>
      <c r="F313" s="6" t="s">
        <v>4412</v>
      </c>
      <c r="G313" s="6" t="s">
        <v>4413</v>
      </c>
      <c r="H313" s="55">
        <v>1</v>
      </c>
    </row>
    <row r="314" spans="1:17" ht="15.6" x14ac:dyDescent="0.3">
      <c r="A314" s="108" t="s">
        <v>792</v>
      </c>
      <c r="B314" s="104" t="s">
        <v>3438</v>
      </c>
      <c r="C314" s="104" t="s">
        <v>46</v>
      </c>
      <c r="D314" s="104" t="s">
        <v>4074</v>
      </c>
      <c r="E314" s="104" t="s">
        <v>4259</v>
      </c>
      <c r="F314" s="104" t="s">
        <v>4260</v>
      </c>
      <c r="G314" s="109" t="s">
        <v>4261</v>
      </c>
      <c r="H314" s="4">
        <v>1</v>
      </c>
      <c r="Q314" s="6"/>
    </row>
    <row r="315" spans="1:17" s="6" customFormat="1" ht="15.6" x14ac:dyDescent="0.3">
      <c r="A315" s="6" t="s">
        <v>792</v>
      </c>
      <c r="B315" s="6" t="s">
        <v>3438</v>
      </c>
      <c r="C315" s="6" t="s">
        <v>46</v>
      </c>
      <c r="D315" s="6" t="s">
        <v>3734</v>
      </c>
      <c r="E315" s="6" t="s">
        <v>3920</v>
      </c>
      <c r="F315" s="6" t="s">
        <v>3921</v>
      </c>
      <c r="G315" s="6" t="s">
        <v>3922</v>
      </c>
      <c r="H315" s="55">
        <v>1</v>
      </c>
    </row>
    <row r="316" spans="1:17" s="6" customFormat="1" ht="15.6" x14ac:dyDescent="0.3">
      <c r="A316" s="6" t="s">
        <v>792</v>
      </c>
      <c r="B316" s="6" t="s">
        <v>3438</v>
      </c>
      <c r="C316" s="6" t="s">
        <v>46</v>
      </c>
      <c r="D316" s="6" t="s">
        <v>2893</v>
      </c>
      <c r="E316" s="6" t="s">
        <v>3473</v>
      </c>
      <c r="F316" s="6" t="s">
        <v>596</v>
      </c>
      <c r="G316" s="6" t="s">
        <v>3474</v>
      </c>
      <c r="H316" s="55">
        <v>1</v>
      </c>
    </row>
    <row r="317" spans="1:17" s="8" customFormat="1" ht="15.6" x14ac:dyDescent="0.3">
      <c r="A317" s="8" t="s">
        <v>2562</v>
      </c>
      <c r="B317" s="61"/>
      <c r="H317" s="29">
        <f>SUM(H311:H316)</f>
        <v>6</v>
      </c>
    </row>
    <row r="318" spans="1:17" s="6" customFormat="1" ht="15.6" x14ac:dyDescent="0.3">
      <c r="H318" s="55"/>
    </row>
    <row r="319" spans="1:17" ht="15.6" x14ac:dyDescent="0.3">
      <c r="A319" s="6" t="s">
        <v>792</v>
      </c>
      <c r="B319" s="6" t="s">
        <v>3438</v>
      </c>
      <c r="C319" s="6" t="s">
        <v>47</v>
      </c>
      <c r="D319" s="6" t="s">
        <v>4074</v>
      </c>
      <c r="E319" s="6" t="s">
        <v>4122</v>
      </c>
      <c r="F319" s="6" t="s">
        <v>4123</v>
      </c>
      <c r="G319" s="6" t="s">
        <v>4124</v>
      </c>
      <c r="H319" s="4">
        <v>1</v>
      </c>
    </row>
    <row r="320" spans="1:17" ht="15.6" x14ac:dyDescent="0.3">
      <c r="A320" s="6" t="s">
        <v>792</v>
      </c>
      <c r="B320" s="6" t="s">
        <v>3438</v>
      </c>
      <c r="C320" s="6" t="s">
        <v>47</v>
      </c>
      <c r="D320" s="6" t="s">
        <v>4074</v>
      </c>
      <c r="E320" s="6" t="s">
        <v>4125</v>
      </c>
      <c r="F320" s="6" t="s">
        <v>4126</v>
      </c>
      <c r="G320" s="6" t="s">
        <v>4127</v>
      </c>
      <c r="H320" s="4">
        <v>1</v>
      </c>
    </row>
    <row r="321" spans="1:20" s="6" customFormat="1" ht="15.6" x14ac:dyDescent="0.3">
      <c r="A321" s="6" t="s">
        <v>792</v>
      </c>
      <c r="B321" s="6" t="s">
        <v>3438</v>
      </c>
      <c r="C321" s="6" t="s">
        <v>47</v>
      </c>
      <c r="D321" s="6" t="s">
        <v>2893</v>
      </c>
      <c r="E321" s="6" t="s">
        <v>3478</v>
      </c>
      <c r="F321" s="6" t="s">
        <v>3479</v>
      </c>
      <c r="G321" s="6" t="s">
        <v>3480</v>
      </c>
      <c r="H321" s="55">
        <v>1</v>
      </c>
    </row>
    <row r="322" spans="1:20" s="8" customFormat="1" ht="15.6" x14ac:dyDescent="0.3">
      <c r="A322" s="8" t="s">
        <v>2562</v>
      </c>
      <c r="B322" s="61"/>
      <c r="H322" s="29">
        <f>SUM(H319:H321)</f>
        <v>3</v>
      </c>
    </row>
    <row r="323" spans="1:20" s="8" customFormat="1" ht="15.6" x14ac:dyDescent="0.3">
      <c r="A323" s="8" t="s">
        <v>3706</v>
      </c>
      <c r="B323" s="61"/>
      <c r="H323" s="29">
        <f>SUM(H306+H309+H317+H322)</f>
        <v>9</v>
      </c>
    </row>
    <row r="324" spans="1:20" s="41" customFormat="1" ht="15.6" x14ac:dyDescent="0.3">
      <c r="A324" s="41" t="s">
        <v>3707</v>
      </c>
      <c r="B324" s="63"/>
      <c r="H324" s="52">
        <f>SUM(H140+H187+H211+H257+H280+H303+H323)</f>
        <v>123</v>
      </c>
    </row>
    <row r="325" spans="1:20" s="41" customFormat="1" ht="15.6" x14ac:dyDescent="0.3">
      <c r="B325" s="63"/>
      <c r="H325" s="52"/>
    </row>
    <row r="326" spans="1:20" s="6" customFormat="1" ht="31.2" x14ac:dyDescent="0.3">
      <c r="A326" s="5" t="s">
        <v>0</v>
      </c>
      <c r="B326" s="58" t="s">
        <v>1</v>
      </c>
      <c r="C326" s="5" t="s">
        <v>2</v>
      </c>
      <c r="D326" s="5" t="s">
        <v>2530</v>
      </c>
      <c r="E326" s="5" t="s">
        <v>2531</v>
      </c>
      <c r="F326" s="5" t="s">
        <v>2532</v>
      </c>
      <c r="G326" s="5" t="s">
        <v>2533</v>
      </c>
      <c r="H326" s="5" t="s">
        <v>2538</v>
      </c>
      <c r="J326" s="5"/>
      <c r="K326" s="58"/>
      <c r="L326" s="5"/>
      <c r="M326" s="5"/>
      <c r="N326" s="5"/>
      <c r="O326" s="5"/>
      <c r="P326" s="5"/>
      <c r="Q326" s="5"/>
      <c r="R326" s="5"/>
      <c r="S326" s="5"/>
      <c r="T326" s="59"/>
    </row>
    <row r="327" spans="1:20" s="6" customFormat="1" ht="15.6" x14ac:dyDescent="0.3">
      <c r="A327" s="5"/>
      <c r="B327" s="58"/>
      <c r="C327" s="5"/>
      <c r="D327" s="5"/>
      <c r="E327" s="5"/>
      <c r="F327" s="5"/>
      <c r="G327" s="5"/>
      <c r="H327" s="5"/>
      <c r="J327" s="5"/>
      <c r="R327" s="5"/>
      <c r="S327" s="5"/>
      <c r="T327" s="59"/>
    </row>
    <row r="328" spans="1:20" ht="15.6" x14ac:dyDescent="0.3">
      <c r="A328" s="6" t="s">
        <v>132</v>
      </c>
      <c r="B328" s="6" t="s">
        <v>3481</v>
      </c>
      <c r="C328" s="6" t="s">
        <v>50</v>
      </c>
      <c r="D328" s="6" t="s">
        <v>4074</v>
      </c>
      <c r="E328" s="6" t="s">
        <v>4128</v>
      </c>
      <c r="F328" s="6" t="s">
        <v>800</v>
      </c>
      <c r="G328" s="6" t="s">
        <v>4129</v>
      </c>
      <c r="H328" s="4">
        <v>1</v>
      </c>
      <c r="K328" s="6"/>
      <c r="L328" s="6"/>
      <c r="M328" s="6"/>
      <c r="N328" s="6"/>
      <c r="O328" s="6"/>
      <c r="P328" s="6"/>
      <c r="Q328" s="6"/>
    </row>
    <row r="329" spans="1:20" ht="15.6" x14ac:dyDescent="0.3">
      <c r="A329" s="6" t="s">
        <v>132</v>
      </c>
      <c r="B329" s="6" t="s">
        <v>3481</v>
      </c>
      <c r="C329" s="6" t="s">
        <v>50</v>
      </c>
      <c r="D329" s="6" t="s">
        <v>4074</v>
      </c>
      <c r="E329" s="6" t="s">
        <v>4130</v>
      </c>
      <c r="F329" s="6" t="s">
        <v>426</v>
      </c>
      <c r="G329" s="6" t="s">
        <v>4131</v>
      </c>
      <c r="H329" s="4">
        <v>1</v>
      </c>
      <c r="K329" s="6"/>
      <c r="L329" s="6"/>
      <c r="M329" s="6"/>
      <c r="N329" s="6"/>
      <c r="O329" s="6"/>
      <c r="P329" s="6"/>
      <c r="Q329" s="6"/>
    </row>
    <row r="330" spans="1:20" ht="15.6" x14ac:dyDescent="0.3">
      <c r="A330" s="6" t="s">
        <v>132</v>
      </c>
      <c r="B330" s="6" t="s">
        <v>3481</v>
      </c>
      <c r="C330" s="6" t="s">
        <v>50</v>
      </c>
      <c r="D330" s="6" t="s">
        <v>4074</v>
      </c>
      <c r="E330" s="6" t="s">
        <v>4132</v>
      </c>
      <c r="F330" s="6" t="s">
        <v>4133</v>
      </c>
      <c r="G330" s="6" t="s">
        <v>154</v>
      </c>
      <c r="H330" s="4">
        <v>1</v>
      </c>
      <c r="K330" s="6"/>
      <c r="L330" s="6"/>
      <c r="M330" s="6"/>
      <c r="N330" s="6"/>
      <c r="O330" s="6"/>
      <c r="P330" s="6"/>
      <c r="Q330" s="6"/>
    </row>
    <row r="331" spans="1:20" ht="15.6" x14ac:dyDescent="0.3">
      <c r="A331" s="6" t="s">
        <v>132</v>
      </c>
      <c r="B331" s="6" t="s">
        <v>3481</v>
      </c>
      <c r="C331" s="6" t="s">
        <v>50</v>
      </c>
      <c r="D331" s="6" t="s">
        <v>4074</v>
      </c>
      <c r="E331" s="6" t="s">
        <v>4134</v>
      </c>
      <c r="F331" s="6" t="s">
        <v>4135</v>
      </c>
      <c r="G331" s="6" t="s">
        <v>4136</v>
      </c>
      <c r="H331" s="4">
        <v>1</v>
      </c>
      <c r="K331" s="6"/>
      <c r="L331" s="6"/>
      <c r="M331" s="6"/>
      <c r="N331" s="6"/>
      <c r="O331" s="6"/>
      <c r="P331" s="6"/>
      <c r="Q331" s="6"/>
    </row>
    <row r="332" spans="1:20" s="6" customFormat="1" ht="15.6" x14ac:dyDescent="0.3">
      <c r="A332" s="6" t="s">
        <v>132</v>
      </c>
      <c r="B332" s="6" t="s">
        <v>3481</v>
      </c>
      <c r="C332" s="6" t="s">
        <v>50</v>
      </c>
      <c r="D332" s="6" t="s">
        <v>3734</v>
      </c>
      <c r="E332" s="6" t="s">
        <v>3923</v>
      </c>
      <c r="F332" s="6" t="s">
        <v>133</v>
      </c>
      <c r="G332" s="6" t="s">
        <v>3873</v>
      </c>
      <c r="H332" s="55">
        <v>1</v>
      </c>
    </row>
    <row r="333" spans="1:20" s="8" customFormat="1" ht="15.6" x14ac:dyDescent="0.3">
      <c r="A333" s="8" t="s">
        <v>2562</v>
      </c>
      <c r="B333" s="61"/>
      <c r="H333" s="29">
        <f>SUM(H328:H332)</f>
        <v>5</v>
      </c>
      <c r="R333" s="6"/>
    </row>
    <row r="334" spans="1:20" s="6" customFormat="1" ht="15.6" x14ac:dyDescent="0.3">
      <c r="H334" s="55"/>
    </row>
    <row r="335" spans="1:20" s="6" customFormat="1" ht="15.6" x14ac:dyDescent="0.3">
      <c r="A335" s="6" t="s">
        <v>132</v>
      </c>
      <c r="B335" s="6" t="s">
        <v>3481</v>
      </c>
      <c r="C335" s="6" t="s">
        <v>53</v>
      </c>
      <c r="D335" s="6" t="s">
        <v>4336</v>
      </c>
      <c r="E335" s="6" t="s">
        <v>4414</v>
      </c>
      <c r="F335" s="6" t="s">
        <v>4415</v>
      </c>
      <c r="G335" s="6" t="s">
        <v>4416</v>
      </c>
      <c r="H335" s="55">
        <v>1</v>
      </c>
    </row>
    <row r="336" spans="1:20" s="6" customFormat="1" ht="15.6" x14ac:dyDescent="0.3">
      <c r="A336" s="6" t="s">
        <v>132</v>
      </c>
      <c r="B336" s="6" t="s">
        <v>3481</v>
      </c>
      <c r="C336" s="6" t="s">
        <v>53</v>
      </c>
      <c r="D336" s="6" t="s">
        <v>3734</v>
      </c>
      <c r="E336" s="6" t="s">
        <v>3924</v>
      </c>
      <c r="F336" s="6" t="s">
        <v>3925</v>
      </c>
      <c r="G336" s="6" t="s">
        <v>3926</v>
      </c>
      <c r="H336" s="55">
        <v>1</v>
      </c>
    </row>
    <row r="337" spans="1:8" s="8" customFormat="1" ht="15.6" x14ac:dyDescent="0.3">
      <c r="A337" s="8" t="s">
        <v>2562</v>
      </c>
      <c r="B337" s="61"/>
      <c r="H337" s="29">
        <f>SUM(H335:H336)</f>
        <v>2</v>
      </c>
    </row>
    <row r="338" spans="1:8" s="6" customFormat="1" ht="15.6" x14ac:dyDescent="0.3">
      <c r="H338" s="55"/>
    </row>
    <row r="339" spans="1:8" s="6" customFormat="1" ht="15.6" x14ac:dyDescent="0.3">
      <c r="A339" s="6" t="s">
        <v>132</v>
      </c>
      <c r="B339" s="6" t="s">
        <v>3481</v>
      </c>
      <c r="C339" s="6" t="s">
        <v>49</v>
      </c>
      <c r="D339" s="6" t="s">
        <v>4336</v>
      </c>
      <c r="E339" s="6" t="s">
        <v>4417</v>
      </c>
      <c r="F339" s="6" t="s">
        <v>1071</v>
      </c>
      <c r="G339" s="6" t="s">
        <v>4418</v>
      </c>
      <c r="H339" s="55">
        <v>1</v>
      </c>
    </row>
    <row r="340" spans="1:8" s="8" customFormat="1" ht="15.6" x14ac:dyDescent="0.3">
      <c r="A340" s="8" t="s">
        <v>2562</v>
      </c>
      <c r="B340" s="61"/>
      <c r="H340" s="29">
        <f>SUM(H339:H339)</f>
        <v>1</v>
      </c>
    </row>
    <row r="341" spans="1:8" s="6" customFormat="1" ht="15.6" x14ac:dyDescent="0.3">
      <c r="H341" s="55"/>
    </row>
    <row r="342" spans="1:8" s="6" customFormat="1" ht="15.6" x14ac:dyDescent="0.3">
      <c r="A342" s="104" t="s">
        <v>132</v>
      </c>
      <c r="B342" s="104" t="s">
        <v>3481</v>
      </c>
      <c r="C342" s="104" t="s">
        <v>52</v>
      </c>
      <c r="D342" s="104" t="s">
        <v>4513</v>
      </c>
      <c r="E342" s="104" t="s">
        <v>4543</v>
      </c>
      <c r="F342" s="104" t="s">
        <v>4544</v>
      </c>
      <c r="G342" s="104" t="s">
        <v>714</v>
      </c>
      <c r="H342" s="55">
        <v>1</v>
      </c>
    </row>
    <row r="343" spans="1:8" s="6" customFormat="1" ht="15.6" x14ac:dyDescent="0.3">
      <c r="A343" s="104" t="s">
        <v>132</v>
      </c>
      <c r="B343" s="104" t="s">
        <v>3481</v>
      </c>
      <c r="C343" s="104" t="s">
        <v>52</v>
      </c>
      <c r="D343" s="104" t="s">
        <v>4513</v>
      </c>
      <c r="E343" s="104" t="s">
        <v>4545</v>
      </c>
      <c r="F343" s="104" t="s">
        <v>2019</v>
      </c>
      <c r="G343" s="104" t="s">
        <v>1838</v>
      </c>
      <c r="H343" s="55">
        <v>1</v>
      </c>
    </row>
    <row r="344" spans="1:8" s="6" customFormat="1" ht="15.6" x14ac:dyDescent="0.3">
      <c r="A344" s="104" t="s">
        <v>132</v>
      </c>
      <c r="B344" s="104" t="s">
        <v>3481</v>
      </c>
      <c r="C344" s="104" t="s">
        <v>52</v>
      </c>
      <c r="D344" s="104" t="s">
        <v>4513</v>
      </c>
      <c r="E344" s="104" t="s">
        <v>4546</v>
      </c>
      <c r="F344" s="104" t="s">
        <v>160</v>
      </c>
      <c r="G344" s="104" t="s">
        <v>126</v>
      </c>
      <c r="H344" s="55">
        <v>1</v>
      </c>
    </row>
    <row r="345" spans="1:8" s="6" customFormat="1" ht="15.6" x14ac:dyDescent="0.3">
      <c r="A345" s="104" t="s">
        <v>132</v>
      </c>
      <c r="B345" s="104" t="s">
        <v>3481</v>
      </c>
      <c r="C345" s="104" t="s">
        <v>52</v>
      </c>
      <c r="D345" s="104" t="s">
        <v>4513</v>
      </c>
      <c r="E345" s="104" t="s">
        <v>4547</v>
      </c>
      <c r="F345" s="104" t="s">
        <v>331</v>
      </c>
      <c r="G345" s="104" t="s">
        <v>4548</v>
      </c>
      <c r="H345" s="55">
        <v>1</v>
      </c>
    </row>
    <row r="346" spans="1:8" s="6" customFormat="1" ht="15.6" x14ac:dyDescent="0.3">
      <c r="A346" s="104" t="s">
        <v>132</v>
      </c>
      <c r="B346" s="104" t="s">
        <v>3481</v>
      </c>
      <c r="C346" s="104" t="s">
        <v>52</v>
      </c>
      <c r="D346" s="104" t="s">
        <v>4513</v>
      </c>
      <c r="E346" s="104" t="s">
        <v>4549</v>
      </c>
      <c r="F346" s="104" t="s">
        <v>4550</v>
      </c>
      <c r="G346" s="104" t="s">
        <v>1258</v>
      </c>
      <c r="H346" s="55">
        <v>1</v>
      </c>
    </row>
    <row r="347" spans="1:8" s="6" customFormat="1" ht="15.6" x14ac:dyDescent="0.3">
      <c r="A347" s="104" t="s">
        <v>132</v>
      </c>
      <c r="B347" s="104" t="s">
        <v>3481</v>
      </c>
      <c r="C347" s="104" t="s">
        <v>52</v>
      </c>
      <c r="D347" s="104" t="s">
        <v>4513</v>
      </c>
      <c r="E347" s="104" t="s">
        <v>4551</v>
      </c>
      <c r="F347" s="104" t="s">
        <v>4552</v>
      </c>
      <c r="G347" s="104" t="s">
        <v>748</v>
      </c>
      <c r="H347" s="55">
        <v>1</v>
      </c>
    </row>
    <row r="348" spans="1:8" s="6" customFormat="1" ht="15.6" x14ac:dyDescent="0.3">
      <c r="A348" s="6" t="s">
        <v>132</v>
      </c>
      <c r="B348" s="6" t="s">
        <v>3481</v>
      </c>
      <c r="C348" s="6" t="s">
        <v>52</v>
      </c>
      <c r="D348" s="6" t="s">
        <v>4336</v>
      </c>
      <c r="E348" s="6" t="s">
        <v>4419</v>
      </c>
      <c r="F348" s="6" t="s">
        <v>4420</v>
      </c>
      <c r="G348" s="6" t="s">
        <v>1485</v>
      </c>
      <c r="H348" s="55">
        <v>1</v>
      </c>
    </row>
    <row r="349" spans="1:8" s="6" customFormat="1" ht="15.6" x14ac:dyDescent="0.3">
      <c r="A349" s="6" t="s">
        <v>132</v>
      </c>
      <c r="B349" s="6" t="s">
        <v>3481</v>
      </c>
      <c r="C349" s="6" t="s">
        <v>52</v>
      </c>
      <c r="D349" s="6" t="s">
        <v>4336</v>
      </c>
      <c r="E349" s="6" t="s">
        <v>4421</v>
      </c>
      <c r="F349" s="6" t="s">
        <v>4422</v>
      </c>
      <c r="G349" s="6" t="s">
        <v>4423</v>
      </c>
      <c r="H349" s="55">
        <v>1</v>
      </c>
    </row>
    <row r="350" spans="1:8" ht="15.6" x14ac:dyDescent="0.3">
      <c r="A350" s="108" t="s">
        <v>132</v>
      </c>
      <c r="B350" s="104" t="s">
        <v>3481</v>
      </c>
      <c r="C350" s="104" t="s">
        <v>52</v>
      </c>
      <c r="D350" s="104" t="s">
        <v>4074</v>
      </c>
      <c r="E350" s="104" t="s">
        <v>4262</v>
      </c>
      <c r="F350" s="104" t="s">
        <v>4263</v>
      </c>
      <c r="G350" s="109" t="s">
        <v>192</v>
      </c>
      <c r="H350" s="4">
        <v>1</v>
      </c>
    </row>
    <row r="351" spans="1:8" ht="15.6" x14ac:dyDescent="0.3">
      <c r="A351" s="108" t="s">
        <v>132</v>
      </c>
      <c r="B351" s="104" t="s">
        <v>3481</v>
      </c>
      <c r="C351" s="104" t="s">
        <v>52</v>
      </c>
      <c r="D351" s="104" t="s">
        <v>4074</v>
      </c>
      <c r="E351" s="104" t="s">
        <v>4264</v>
      </c>
      <c r="F351" s="104" t="s">
        <v>4265</v>
      </c>
      <c r="G351" s="109" t="s">
        <v>4266</v>
      </c>
      <c r="H351" s="4">
        <v>1</v>
      </c>
    </row>
    <row r="352" spans="1:8" ht="15.6" x14ac:dyDescent="0.3">
      <c r="A352" s="108" t="s">
        <v>132</v>
      </c>
      <c r="B352" s="104" t="s">
        <v>3481</v>
      </c>
      <c r="C352" s="104" t="s">
        <v>52</v>
      </c>
      <c r="D352" s="104" t="s">
        <v>4074</v>
      </c>
      <c r="E352" s="104" t="s">
        <v>4267</v>
      </c>
      <c r="F352" s="104" t="s">
        <v>1363</v>
      </c>
      <c r="G352" s="109" t="s">
        <v>4268</v>
      </c>
      <c r="H352" s="4">
        <v>1</v>
      </c>
    </row>
    <row r="353" spans="1:17" s="6" customFormat="1" ht="15.6" x14ac:dyDescent="0.3">
      <c r="A353" s="108" t="s">
        <v>132</v>
      </c>
      <c r="B353" s="104" t="s">
        <v>3481</v>
      </c>
      <c r="C353" s="104" t="s">
        <v>52</v>
      </c>
      <c r="D353" s="104" t="s">
        <v>3927</v>
      </c>
      <c r="E353" s="104" t="s">
        <v>4006</v>
      </c>
      <c r="F353" s="104" t="s">
        <v>4007</v>
      </c>
      <c r="G353" s="109" t="s">
        <v>4008</v>
      </c>
      <c r="H353" s="55">
        <v>1</v>
      </c>
    </row>
    <row r="354" spans="1:17" s="6" customFormat="1" ht="15.6" x14ac:dyDescent="0.3">
      <c r="A354" s="6" t="s">
        <v>132</v>
      </c>
      <c r="B354" s="6" t="s">
        <v>3481</v>
      </c>
      <c r="C354" s="6" t="s">
        <v>52</v>
      </c>
      <c r="D354" s="6" t="s">
        <v>3927</v>
      </c>
      <c r="E354" s="6" t="s">
        <v>3928</v>
      </c>
      <c r="F354" s="6" t="s">
        <v>3929</v>
      </c>
      <c r="G354" s="6" t="s">
        <v>332</v>
      </c>
      <c r="H354" s="55">
        <v>1</v>
      </c>
    </row>
    <row r="355" spans="1:17" s="6" customFormat="1" ht="15.6" x14ac:dyDescent="0.3">
      <c r="A355" s="6" t="s">
        <v>132</v>
      </c>
      <c r="B355" s="6" t="s">
        <v>3481</v>
      </c>
      <c r="C355" s="6" t="s">
        <v>52</v>
      </c>
      <c r="D355" s="6" t="s">
        <v>3927</v>
      </c>
      <c r="E355" s="6" t="s">
        <v>3930</v>
      </c>
      <c r="F355" s="6" t="s">
        <v>3931</v>
      </c>
      <c r="G355" s="6" t="s">
        <v>1490</v>
      </c>
      <c r="H355" s="55">
        <v>1</v>
      </c>
    </row>
    <row r="356" spans="1:17" s="6" customFormat="1" ht="15.6" x14ac:dyDescent="0.3">
      <c r="A356" s="6" t="s">
        <v>132</v>
      </c>
      <c r="B356" s="6" t="s">
        <v>3481</v>
      </c>
      <c r="C356" s="6" t="s">
        <v>52</v>
      </c>
      <c r="D356" s="6" t="s">
        <v>2893</v>
      </c>
      <c r="E356" s="6" t="s">
        <v>3505</v>
      </c>
      <c r="F356" s="6" t="s">
        <v>331</v>
      </c>
      <c r="G356" s="6" t="s">
        <v>3506</v>
      </c>
      <c r="H356" s="55">
        <v>1</v>
      </c>
    </row>
    <row r="357" spans="1:17" s="8" customFormat="1" ht="15.6" x14ac:dyDescent="0.3">
      <c r="A357" s="8" t="s">
        <v>2562</v>
      </c>
      <c r="B357" s="61"/>
      <c r="H357" s="29">
        <f>SUM(H342:H356)</f>
        <v>15</v>
      </c>
    </row>
    <row r="358" spans="1:17" s="8" customFormat="1" ht="15.6" x14ac:dyDescent="0.3">
      <c r="B358" s="61"/>
      <c r="H358" s="29"/>
    </row>
    <row r="359" spans="1:17" s="6" customFormat="1" ht="15.6" x14ac:dyDescent="0.3">
      <c r="A359" s="6" t="s">
        <v>132</v>
      </c>
      <c r="B359" s="6" t="s">
        <v>3481</v>
      </c>
      <c r="C359" s="6" t="s">
        <v>51</v>
      </c>
      <c r="D359" s="6" t="s">
        <v>4336</v>
      </c>
      <c r="E359" s="6" t="s">
        <v>4424</v>
      </c>
      <c r="F359" s="6" t="s">
        <v>4425</v>
      </c>
      <c r="G359" s="6" t="s">
        <v>3796</v>
      </c>
      <c r="H359" s="55">
        <v>1</v>
      </c>
    </row>
    <row r="360" spans="1:17" s="6" customFormat="1" ht="15.6" x14ac:dyDescent="0.3">
      <c r="A360" s="6" t="s">
        <v>132</v>
      </c>
      <c r="B360" s="6" t="s">
        <v>3481</v>
      </c>
      <c r="C360" s="6" t="s">
        <v>51</v>
      </c>
      <c r="D360" s="6" t="s">
        <v>4074</v>
      </c>
      <c r="E360" s="6" t="s">
        <v>4305</v>
      </c>
      <c r="F360" s="6" t="s">
        <v>885</v>
      </c>
      <c r="G360" s="6" t="s">
        <v>2233</v>
      </c>
      <c r="H360" s="55">
        <v>1</v>
      </c>
    </row>
    <row r="361" spans="1:17" s="8" customFormat="1" ht="15.6" x14ac:dyDescent="0.3">
      <c r="A361" s="8" t="s">
        <v>2562</v>
      </c>
      <c r="B361" s="61"/>
      <c r="H361" s="29">
        <f>SUM(H359:H360)</f>
        <v>2</v>
      </c>
    </row>
    <row r="362" spans="1:17" s="8" customFormat="1" ht="15.6" x14ac:dyDescent="0.3">
      <c r="A362" s="8" t="s">
        <v>3708</v>
      </c>
      <c r="B362" s="61"/>
      <c r="H362" s="29">
        <f>SUM(H333+H337+H340+H357+H361)</f>
        <v>25</v>
      </c>
    </row>
    <row r="363" spans="1:17" s="6" customFormat="1" ht="15.6" x14ac:dyDescent="0.3">
      <c r="H363" s="55"/>
    </row>
    <row r="364" spans="1:17" s="6" customFormat="1" ht="15.6" x14ac:dyDescent="0.3">
      <c r="A364" s="6" t="s">
        <v>132</v>
      </c>
      <c r="B364" s="6" t="s">
        <v>3532</v>
      </c>
      <c r="C364" s="6" t="s">
        <v>56</v>
      </c>
      <c r="D364" s="6" t="s">
        <v>3734</v>
      </c>
      <c r="E364" s="6" t="s">
        <v>3817</v>
      </c>
      <c r="F364" s="6" t="s">
        <v>834</v>
      </c>
      <c r="G364" s="6" t="s">
        <v>3818</v>
      </c>
      <c r="H364" s="55">
        <v>1</v>
      </c>
    </row>
    <row r="365" spans="1:17" s="8" customFormat="1" ht="15.6" x14ac:dyDescent="0.3">
      <c r="A365" s="8" t="s">
        <v>2562</v>
      </c>
      <c r="B365" s="61"/>
      <c r="H365" s="29">
        <f>SUM(H364)</f>
        <v>1</v>
      </c>
    </row>
    <row r="366" spans="1:17" s="6" customFormat="1" ht="15.6" x14ac:dyDescent="0.3">
      <c r="H366" s="55"/>
    </row>
    <row r="367" spans="1:17" s="6" customFormat="1" ht="15.6" x14ac:dyDescent="0.3">
      <c r="A367" s="6" t="s">
        <v>132</v>
      </c>
      <c r="B367" s="6" t="s">
        <v>3532</v>
      </c>
      <c r="C367" s="6" t="s">
        <v>82</v>
      </c>
      <c r="D367" s="6" t="s">
        <v>4336</v>
      </c>
      <c r="E367" s="6" t="s">
        <v>4427</v>
      </c>
      <c r="F367" s="6" t="s">
        <v>4428</v>
      </c>
      <c r="G367" s="6" t="s">
        <v>292</v>
      </c>
      <c r="H367" s="55">
        <v>1</v>
      </c>
    </row>
    <row r="368" spans="1:17" ht="15.6" x14ac:dyDescent="0.3">
      <c r="A368" s="108" t="s">
        <v>132</v>
      </c>
      <c r="B368" s="104" t="s">
        <v>3532</v>
      </c>
      <c r="C368" s="104" t="s">
        <v>82</v>
      </c>
      <c r="D368" s="104" t="s">
        <v>4074</v>
      </c>
      <c r="E368" s="104" t="s">
        <v>4269</v>
      </c>
      <c r="F368" s="104" t="s">
        <v>4270</v>
      </c>
      <c r="G368" s="109" t="s">
        <v>4271</v>
      </c>
      <c r="H368" s="4">
        <v>1</v>
      </c>
      <c r="Q368" s="6"/>
    </row>
    <row r="369" spans="1:17" ht="15.6" x14ac:dyDescent="0.3">
      <c r="A369" s="108" t="s">
        <v>132</v>
      </c>
      <c r="B369" s="104" t="s">
        <v>3532</v>
      </c>
      <c r="C369" s="104" t="s">
        <v>82</v>
      </c>
      <c r="D369" s="104" t="s">
        <v>4074</v>
      </c>
      <c r="E369" s="104" t="s">
        <v>4272</v>
      </c>
      <c r="F369" s="104" t="s">
        <v>4273</v>
      </c>
      <c r="G369" s="109" t="s">
        <v>241</v>
      </c>
      <c r="H369" s="4">
        <v>1</v>
      </c>
      <c r="K369" s="6"/>
      <c r="L369" s="6"/>
      <c r="M369" s="6"/>
      <c r="N369" s="6"/>
      <c r="O369" s="6"/>
      <c r="P369" s="6"/>
      <c r="Q369" s="6"/>
    </row>
    <row r="370" spans="1:17" ht="15.6" x14ac:dyDescent="0.3">
      <c r="A370" s="108" t="s">
        <v>132</v>
      </c>
      <c r="B370" s="104" t="s">
        <v>3532</v>
      </c>
      <c r="C370" s="104" t="s">
        <v>82</v>
      </c>
      <c r="D370" s="104" t="s">
        <v>4074</v>
      </c>
      <c r="E370" s="104" t="s">
        <v>4274</v>
      </c>
      <c r="F370" s="104" t="s">
        <v>516</v>
      </c>
      <c r="G370" s="109" t="s">
        <v>4275</v>
      </c>
      <c r="H370" s="4">
        <v>1</v>
      </c>
      <c r="K370" s="6"/>
      <c r="L370" s="6"/>
      <c r="M370" s="6"/>
      <c r="N370" s="6"/>
      <c r="O370" s="6"/>
      <c r="P370" s="6"/>
      <c r="Q370" s="6"/>
    </row>
    <row r="371" spans="1:17" s="8" customFormat="1" ht="15.6" x14ac:dyDescent="0.3">
      <c r="A371" s="8" t="s">
        <v>2562</v>
      </c>
      <c r="B371" s="61"/>
      <c r="H371" s="29">
        <f>SUM(H367:H370)</f>
        <v>4</v>
      </c>
      <c r="K371" s="6"/>
      <c r="L371" s="6"/>
      <c r="M371" s="6"/>
      <c r="N371" s="6"/>
      <c r="O371" s="6"/>
      <c r="P371" s="6"/>
      <c r="Q371" s="6"/>
    </row>
    <row r="372" spans="1:17" s="6" customFormat="1" ht="15.6" x14ac:dyDescent="0.3">
      <c r="H372" s="55"/>
    </row>
    <row r="373" spans="1:17" s="6" customFormat="1" ht="15.6" x14ac:dyDescent="0.3">
      <c r="A373" s="104" t="s">
        <v>132</v>
      </c>
      <c r="B373" s="104" t="s">
        <v>3532</v>
      </c>
      <c r="C373" s="104" t="s">
        <v>54</v>
      </c>
      <c r="D373" s="104" t="s">
        <v>3734</v>
      </c>
      <c r="E373" s="104" t="s">
        <v>3739</v>
      </c>
      <c r="F373" s="104" t="s">
        <v>3748</v>
      </c>
      <c r="G373" s="104" t="s">
        <v>3749</v>
      </c>
      <c r="H373" s="55">
        <v>1</v>
      </c>
    </row>
    <row r="374" spans="1:17" s="8" customFormat="1" ht="15.6" x14ac:dyDescent="0.3">
      <c r="A374" s="8" t="s">
        <v>2562</v>
      </c>
      <c r="B374" s="61"/>
      <c r="H374" s="29">
        <f>SUM(H373:H373)</f>
        <v>1</v>
      </c>
      <c r="K374" s="6"/>
      <c r="L374" s="6"/>
      <c r="M374" s="6"/>
      <c r="N374" s="6"/>
      <c r="O374" s="6"/>
      <c r="P374" s="6"/>
      <c r="Q374" s="6"/>
    </row>
    <row r="375" spans="1:17" s="6" customFormat="1" ht="15.6" x14ac:dyDescent="0.3">
      <c r="H375" s="55"/>
    </row>
    <row r="376" spans="1:17" ht="15.6" x14ac:dyDescent="0.3">
      <c r="A376" s="6" t="s">
        <v>132</v>
      </c>
      <c r="B376" s="6" t="s">
        <v>3532</v>
      </c>
      <c r="C376" s="6" t="s">
        <v>84</v>
      </c>
      <c r="D376" s="6" t="s">
        <v>4074</v>
      </c>
      <c r="E376" s="6" t="s">
        <v>4137</v>
      </c>
      <c r="F376" s="6" t="s">
        <v>471</v>
      </c>
      <c r="G376" s="6" t="s">
        <v>4138</v>
      </c>
      <c r="H376" s="4">
        <v>1</v>
      </c>
      <c r="K376" s="6"/>
      <c r="L376" s="6"/>
      <c r="M376" s="6"/>
      <c r="N376" s="6"/>
      <c r="O376" s="6"/>
      <c r="P376" s="6"/>
      <c r="Q376" s="6"/>
    </row>
    <row r="377" spans="1:17" ht="15.6" x14ac:dyDescent="0.3">
      <c r="A377" s="6" t="s">
        <v>132</v>
      </c>
      <c r="B377" s="6" t="s">
        <v>3532</v>
      </c>
      <c r="C377" s="6" t="s">
        <v>84</v>
      </c>
      <c r="D377" s="6" t="s">
        <v>4074</v>
      </c>
      <c r="E377" s="6" t="s">
        <v>4139</v>
      </c>
      <c r="F377" s="6" t="s">
        <v>4140</v>
      </c>
      <c r="G377" s="6" t="s">
        <v>4141</v>
      </c>
      <c r="H377" s="4">
        <v>1</v>
      </c>
      <c r="K377" s="6"/>
      <c r="L377" s="6"/>
      <c r="M377" s="6"/>
      <c r="N377" s="6"/>
      <c r="O377" s="6"/>
      <c r="P377" s="6"/>
      <c r="Q377" s="6"/>
    </row>
    <row r="378" spans="1:17" ht="15.6" x14ac:dyDescent="0.3">
      <c r="A378" s="6" t="s">
        <v>132</v>
      </c>
      <c r="B378" s="6" t="s">
        <v>3532</v>
      </c>
      <c r="C378" s="6" t="s">
        <v>84</v>
      </c>
      <c r="D378" s="6" t="s">
        <v>4074</v>
      </c>
      <c r="E378" s="6" t="s">
        <v>4142</v>
      </c>
      <c r="F378" s="6" t="s">
        <v>808</v>
      </c>
      <c r="G378" s="6" t="s">
        <v>230</v>
      </c>
      <c r="H378" s="4">
        <v>1</v>
      </c>
      <c r="K378" s="6"/>
      <c r="L378" s="6"/>
      <c r="M378" s="6"/>
      <c r="N378" s="6"/>
      <c r="O378" s="6"/>
      <c r="P378" s="6"/>
      <c r="Q378" s="6"/>
    </row>
    <row r="379" spans="1:17" ht="15.6" x14ac:dyDescent="0.3">
      <c r="A379" s="6" t="s">
        <v>132</v>
      </c>
      <c r="B379" s="6" t="s">
        <v>3532</v>
      </c>
      <c r="C379" s="6" t="s">
        <v>84</v>
      </c>
      <c r="D379" s="6" t="s">
        <v>4074</v>
      </c>
      <c r="E379" s="6" t="s">
        <v>4143</v>
      </c>
      <c r="F379" s="6" t="s">
        <v>4144</v>
      </c>
      <c r="G379" s="6" t="s">
        <v>4145</v>
      </c>
      <c r="H379" s="4">
        <v>1</v>
      </c>
    </row>
    <row r="380" spans="1:17" ht="15.6" x14ac:dyDescent="0.3">
      <c r="A380" s="6" t="s">
        <v>132</v>
      </c>
      <c r="B380" s="6" t="s">
        <v>3532</v>
      </c>
      <c r="C380" s="6" t="s">
        <v>84</v>
      </c>
      <c r="D380" s="6" t="s">
        <v>4074</v>
      </c>
      <c r="E380" s="6" t="s">
        <v>4146</v>
      </c>
      <c r="F380" s="6" t="s">
        <v>834</v>
      </c>
      <c r="G380" s="6" t="s">
        <v>1805</v>
      </c>
      <c r="H380" s="4">
        <v>1</v>
      </c>
    </row>
    <row r="381" spans="1:17" ht="15.6" x14ac:dyDescent="0.3">
      <c r="A381" s="6" t="s">
        <v>132</v>
      </c>
      <c r="B381" s="6" t="s">
        <v>3532</v>
      </c>
      <c r="C381" s="6" t="s">
        <v>84</v>
      </c>
      <c r="D381" s="6" t="s">
        <v>4074</v>
      </c>
      <c r="E381" s="6" t="s">
        <v>4147</v>
      </c>
      <c r="F381" s="6" t="s">
        <v>4148</v>
      </c>
      <c r="G381" s="6" t="s">
        <v>4149</v>
      </c>
      <c r="H381" s="4">
        <v>1</v>
      </c>
    </row>
    <row r="382" spans="1:17" s="8" customFormat="1" ht="15.6" x14ac:dyDescent="0.3">
      <c r="A382" s="8" t="s">
        <v>2562</v>
      </c>
      <c r="B382" s="61"/>
      <c r="H382" s="29">
        <f>SUM(H376:H381)</f>
        <v>6</v>
      </c>
    </row>
    <row r="383" spans="1:17" s="6" customFormat="1" ht="15.6" x14ac:dyDescent="0.3">
      <c r="H383" s="55"/>
    </row>
    <row r="384" spans="1:17" ht="15.6" x14ac:dyDescent="0.3">
      <c r="A384" s="108" t="s">
        <v>132</v>
      </c>
      <c r="B384" s="104" t="s">
        <v>3532</v>
      </c>
      <c r="C384" s="104" t="s">
        <v>55</v>
      </c>
      <c r="D384" s="104" t="s">
        <v>4074</v>
      </c>
      <c r="E384" s="104" t="s">
        <v>4276</v>
      </c>
      <c r="F384" s="104" t="s">
        <v>4277</v>
      </c>
      <c r="G384" s="109" t="s">
        <v>365</v>
      </c>
      <c r="H384" s="4">
        <v>1</v>
      </c>
    </row>
    <row r="385" spans="1:17" ht="15.6" x14ac:dyDescent="0.3">
      <c r="A385" s="108" t="s">
        <v>132</v>
      </c>
      <c r="B385" s="104" t="s">
        <v>3532</v>
      </c>
      <c r="C385" s="104" t="s">
        <v>55</v>
      </c>
      <c r="D385" s="104" t="s">
        <v>4074</v>
      </c>
      <c r="E385" s="104" t="s">
        <v>4278</v>
      </c>
      <c r="F385" s="104" t="s">
        <v>4279</v>
      </c>
      <c r="G385" s="109" t="s">
        <v>1840</v>
      </c>
      <c r="H385" s="4">
        <v>1</v>
      </c>
    </row>
    <row r="386" spans="1:17" s="6" customFormat="1" ht="15.6" x14ac:dyDescent="0.3">
      <c r="A386" s="6" t="s">
        <v>132</v>
      </c>
      <c r="B386" s="6" t="s">
        <v>3532</v>
      </c>
      <c r="C386" s="6" t="s">
        <v>55</v>
      </c>
      <c r="D386" s="6" t="s">
        <v>3734</v>
      </c>
      <c r="E386" s="6" t="s">
        <v>3819</v>
      </c>
      <c r="F386" s="6" t="s">
        <v>1275</v>
      </c>
      <c r="G386" s="6" t="s">
        <v>292</v>
      </c>
      <c r="H386" s="55">
        <v>1</v>
      </c>
    </row>
    <row r="387" spans="1:17" s="6" customFormat="1" ht="15.6" x14ac:dyDescent="0.3">
      <c r="A387" s="6" t="s">
        <v>132</v>
      </c>
      <c r="B387" s="6" t="s">
        <v>3532</v>
      </c>
      <c r="C387" s="6" t="s">
        <v>55</v>
      </c>
      <c r="D387" s="6" t="s">
        <v>2893</v>
      </c>
      <c r="E387" s="6" t="s">
        <v>3550</v>
      </c>
      <c r="F387" s="6" t="s">
        <v>2072</v>
      </c>
      <c r="G387" s="6" t="s">
        <v>331</v>
      </c>
      <c r="H387" s="55">
        <v>1</v>
      </c>
    </row>
    <row r="388" spans="1:17" s="8" customFormat="1" ht="15.6" x14ac:dyDescent="0.3">
      <c r="A388" s="8" t="s">
        <v>2562</v>
      </c>
      <c r="B388" s="61"/>
      <c r="H388" s="29">
        <f>SUM(H384:H387)</f>
        <v>4</v>
      </c>
    </row>
    <row r="389" spans="1:17" s="8" customFormat="1" ht="15.6" x14ac:dyDescent="0.3">
      <c r="A389" s="8" t="s">
        <v>3709</v>
      </c>
      <c r="B389" s="61"/>
      <c r="H389" s="29">
        <f>SUM(H365+H371+H374+H382+H388)</f>
        <v>16</v>
      </c>
    </row>
    <row r="390" spans="1:17" s="6" customFormat="1" ht="15.6" x14ac:dyDescent="0.3">
      <c r="H390" s="55"/>
    </row>
    <row r="391" spans="1:17" s="6" customFormat="1" ht="15.6" x14ac:dyDescent="0.3">
      <c r="A391" s="6" t="s">
        <v>132</v>
      </c>
      <c r="B391" s="6" t="s">
        <v>3551</v>
      </c>
      <c r="C391" s="6" t="s">
        <v>60</v>
      </c>
      <c r="D391" s="6" t="s">
        <v>81</v>
      </c>
      <c r="E391" s="6" t="s">
        <v>81</v>
      </c>
      <c r="F391" s="6" t="s">
        <v>81</v>
      </c>
      <c r="G391" s="6" t="s">
        <v>81</v>
      </c>
      <c r="H391" s="55" t="s">
        <v>81</v>
      </c>
      <c r="Q391" s="55"/>
    </row>
    <row r="392" spans="1:17" s="8" customFormat="1" ht="15.6" x14ac:dyDescent="0.3">
      <c r="A392" s="8" t="s">
        <v>2562</v>
      </c>
      <c r="B392" s="61"/>
      <c r="H392" s="29">
        <f>SUM(H391:H391)</f>
        <v>0</v>
      </c>
    </row>
    <row r="393" spans="1:17" s="6" customFormat="1" ht="15.6" x14ac:dyDescent="0.3">
      <c r="H393" s="55"/>
      <c r="Q393" s="55"/>
    </row>
    <row r="394" spans="1:17" s="6" customFormat="1" ht="15.6" x14ac:dyDescent="0.3">
      <c r="A394" s="104" t="s">
        <v>132</v>
      </c>
      <c r="B394" s="104" t="s">
        <v>3551</v>
      </c>
      <c r="C394" s="104" t="s">
        <v>58</v>
      </c>
      <c r="D394" s="104" t="s">
        <v>4513</v>
      </c>
      <c r="E394" s="104" t="s">
        <v>4553</v>
      </c>
      <c r="F394" s="104" t="s">
        <v>4554</v>
      </c>
      <c r="G394" s="104" t="s">
        <v>4555</v>
      </c>
      <c r="H394" s="55">
        <v>1</v>
      </c>
      <c r="Q394" s="55"/>
    </row>
    <row r="395" spans="1:17" s="6" customFormat="1" ht="15.6" x14ac:dyDescent="0.3">
      <c r="A395" s="6" t="s">
        <v>132</v>
      </c>
      <c r="B395" s="6" t="s">
        <v>3551</v>
      </c>
      <c r="C395" s="6" t="s">
        <v>58</v>
      </c>
      <c r="D395" s="6" t="s">
        <v>4336</v>
      </c>
      <c r="E395" s="6" t="s">
        <v>4429</v>
      </c>
      <c r="F395" s="6" t="s">
        <v>4430</v>
      </c>
      <c r="G395" s="6" t="s">
        <v>1419</v>
      </c>
      <c r="H395" s="55">
        <v>1</v>
      </c>
      <c r="Q395" s="55"/>
    </row>
    <row r="396" spans="1:17" s="6" customFormat="1" ht="15.6" x14ac:dyDescent="0.3">
      <c r="A396" s="6" t="s">
        <v>132</v>
      </c>
      <c r="B396" s="6" t="s">
        <v>3551</v>
      </c>
      <c r="C396" s="6" t="s">
        <v>58</v>
      </c>
      <c r="D396" s="6" t="s">
        <v>4336</v>
      </c>
      <c r="E396" s="6" t="s">
        <v>4431</v>
      </c>
      <c r="F396" s="6" t="s">
        <v>4432</v>
      </c>
      <c r="G396" s="6" t="s">
        <v>4433</v>
      </c>
      <c r="H396" s="55">
        <v>1</v>
      </c>
    </row>
    <row r="397" spans="1:17" s="6" customFormat="1" ht="15.6" x14ac:dyDescent="0.3">
      <c r="A397" s="6" t="s">
        <v>132</v>
      </c>
      <c r="B397" s="6" t="s">
        <v>3551</v>
      </c>
      <c r="C397" s="6" t="s">
        <v>58</v>
      </c>
      <c r="D397" s="6" t="s">
        <v>3927</v>
      </c>
      <c r="E397" s="6" t="s">
        <v>3932</v>
      </c>
      <c r="F397" s="6" t="s">
        <v>3933</v>
      </c>
      <c r="G397" s="6" t="s">
        <v>3934</v>
      </c>
      <c r="H397" s="55">
        <v>1</v>
      </c>
    </row>
    <row r="398" spans="1:17" s="8" customFormat="1" ht="15.6" x14ac:dyDescent="0.3">
      <c r="A398" s="8" t="s">
        <v>2562</v>
      </c>
      <c r="B398" s="61"/>
      <c r="H398" s="29">
        <f>SUM(H394:H397)</f>
        <v>4</v>
      </c>
    </row>
    <row r="399" spans="1:17" s="6" customFormat="1" ht="15.6" x14ac:dyDescent="0.3">
      <c r="H399" s="55"/>
    </row>
    <row r="400" spans="1:17" s="6" customFormat="1" ht="15.6" x14ac:dyDescent="0.3">
      <c r="A400" s="104" t="s">
        <v>132</v>
      </c>
      <c r="B400" s="104" t="s">
        <v>3551</v>
      </c>
      <c r="C400" s="104" t="s">
        <v>57</v>
      </c>
      <c r="D400" s="104" t="s">
        <v>4513</v>
      </c>
      <c r="E400" s="104" t="s">
        <v>4556</v>
      </c>
      <c r="F400" s="104" t="s">
        <v>4557</v>
      </c>
      <c r="G400" s="104" t="s">
        <v>4558</v>
      </c>
      <c r="H400" s="55">
        <v>1</v>
      </c>
    </row>
    <row r="401" spans="1:17" ht="15.6" x14ac:dyDescent="0.3">
      <c r="A401" s="6" t="s">
        <v>132</v>
      </c>
      <c r="B401" s="6" t="s">
        <v>3551</v>
      </c>
      <c r="C401" s="6" t="s">
        <v>57</v>
      </c>
      <c r="D401" s="6" t="s">
        <v>3927</v>
      </c>
      <c r="E401" s="6" t="s">
        <v>4150</v>
      </c>
      <c r="F401" s="6" t="s">
        <v>1028</v>
      </c>
      <c r="G401" s="6" t="s">
        <v>4151</v>
      </c>
      <c r="H401" s="4">
        <v>1</v>
      </c>
    </row>
    <row r="402" spans="1:17" s="6" customFormat="1" ht="15.6" x14ac:dyDescent="0.3">
      <c r="A402" s="108" t="s">
        <v>132</v>
      </c>
      <c r="B402" s="104" t="s">
        <v>3551</v>
      </c>
      <c r="C402" s="104" t="s">
        <v>57</v>
      </c>
      <c r="D402" s="104" t="s">
        <v>3927</v>
      </c>
      <c r="E402" s="104" t="s">
        <v>4009</v>
      </c>
      <c r="F402" s="104" t="s">
        <v>4010</v>
      </c>
      <c r="G402" s="109" t="s">
        <v>4011</v>
      </c>
      <c r="H402" s="55">
        <v>1</v>
      </c>
    </row>
    <row r="403" spans="1:17" s="6" customFormat="1" ht="15.6" x14ac:dyDescent="0.3">
      <c r="A403" s="108" t="s">
        <v>132</v>
      </c>
      <c r="B403" s="104" t="s">
        <v>3551</v>
      </c>
      <c r="C403" s="104" t="s">
        <v>57</v>
      </c>
      <c r="D403" s="104" t="s">
        <v>3927</v>
      </c>
      <c r="E403" s="104" t="s">
        <v>4012</v>
      </c>
      <c r="F403" s="104" t="s">
        <v>4010</v>
      </c>
      <c r="G403" s="109" t="s">
        <v>4013</v>
      </c>
      <c r="H403" s="55">
        <v>1</v>
      </c>
    </row>
    <row r="404" spans="1:17" s="6" customFormat="1" ht="15.6" x14ac:dyDescent="0.3">
      <c r="A404" s="6" t="s">
        <v>132</v>
      </c>
      <c r="B404" s="6" t="s">
        <v>3551</v>
      </c>
      <c r="C404" s="6" t="s">
        <v>57</v>
      </c>
      <c r="D404" s="6" t="s">
        <v>3734</v>
      </c>
      <c r="E404" s="6" t="s">
        <v>3935</v>
      </c>
      <c r="F404" s="6" t="s">
        <v>3936</v>
      </c>
      <c r="G404" s="6" t="s">
        <v>3937</v>
      </c>
      <c r="H404" s="55">
        <v>1</v>
      </c>
    </row>
    <row r="405" spans="1:17" s="6" customFormat="1" ht="15.6" x14ac:dyDescent="0.3">
      <c r="A405" s="104" t="s">
        <v>132</v>
      </c>
      <c r="B405" s="104" t="s">
        <v>3551</v>
      </c>
      <c r="C405" s="104" t="s">
        <v>57</v>
      </c>
      <c r="D405" s="104" t="s">
        <v>3734</v>
      </c>
      <c r="E405" s="104" t="s">
        <v>3740</v>
      </c>
      <c r="F405" s="104" t="s">
        <v>3750</v>
      </c>
      <c r="G405" s="104" t="s">
        <v>1067</v>
      </c>
      <c r="H405" s="55">
        <v>1</v>
      </c>
    </row>
    <row r="406" spans="1:17" s="6" customFormat="1" ht="15.6" x14ac:dyDescent="0.3">
      <c r="A406" s="6" t="s">
        <v>132</v>
      </c>
      <c r="B406" s="6" t="s">
        <v>3551</v>
      </c>
      <c r="C406" s="6" t="s">
        <v>57</v>
      </c>
      <c r="D406" s="6" t="s">
        <v>2893</v>
      </c>
      <c r="E406" s="6" t="s">
        <v>3567</v>
      </c>
      <c r="F406" s="6" t="s">
        <v>381</v>
      </c>
      <c r="G406" s="6" t="s">
        <v>3568</v>
      </c>
      <c r="H406" s="55">
        <v>1</v>
      </c>
    </row>
    <row r="407" spans="1:17" s="8" customFormat="1" ht="15.6" x14ac:dyDescent="0.3">
      <c r="A407" s="8" t="s">
        <v>2562</v>
      </c>
      <c r="B407" s="61"/>
      <c r="H407" s="29">
        <f>SUM(H400:H406)</f>
        <v>7</v>
      </c>
    </row>
    <row r="408" spans="1:17" s="6" customFormat="1" ht="15.6" x14ac:dyDescent="0.3">
      <c r="H408" s="55"/>
    </row>
    <row r="409" spans="1:17" s="6" customFormat="1" ht="15.6" x14ac:dyDescent="0.3">
      <c r="A409" s="6" t="s">
        <v>132</v>
      </c>
      <c r="B409" s="6" t="s">
        <v>3551</v>
      </c>
      <c r="C409" s="6" t="s">
        <v>59</v>
      </c>
      <c r="D409" s="6" t="s">
        <v>81</v>
      </c>
      <c r="E409" s="6" t="s">
        <v>81</v>
      </c>
      <c r="F409" s="6" t="s">
        <v>81</v>
      </c>
      <c r="G409" s="6" t="s">
        <v>81</v>
      </c>
      <c r="H409" s="55">
        <v>0</v>
      </c>
    </row>
    <row r="410" spans="1:17" s="8" customFormat="1" ht="15.6" x14ac:dyDescent="0.3">
      <c r="A410" s="8" t="s">
        <v>2562</v>
      </c>
      <c r="B410" s="61"/>
      <c r="H410" s="29">
        <f>SUM(H409:H409)</f>
        <v>0</v>
      </c>
    </row>
    <row r="411" spans="1:17" s="8" customFormat="1" ht="15.6" x14ac:dyDescent="0.3">
      <c r="A411" s="8" t="s">
        <v>3710</v>
      </c>
      <c r="B411" s="61"/>
      <c r="H411" s="29">
        <f>SUM(H392+H398+H407+H410)</f>
        <v>11</v>
      </c>
    </row>
    <row r="412" spans="1:17" s="6" customFormat="1" ht="15.6" x14ac:dyDescent="0.3">
      <c r="H412" s="55"/>
    </row>
    <row r="413" spans="1:17" s="6" customFormat="1" ht="15.6" x14ac:dyDescent="0.3">
      <c r="A413" s="6" t="s">
        <v>132</v>
      </c>
      <c r="B413" s="6" t="s">
        <v>3584</v>
      </c>
      <c r="C413" s="6" t="s">
        <v>63</v>
      </c>
      <c r="D413" s="6" t="s">
        <v>4074</v>
      </c>
      <c r="E413" s="6" t="s">
        <v>4306</v>
      </c>
      <c r="F413" s="6" t="s">
        <v>2019</v>
      </c>
      <c r="G413" s="6" t="s">
        <v>4307</v>
      </c>
      <c r="H413" s="55">
        <v>1</v>
      </c>
    </row>
    <row r="414" spans="1:17" s="6" customFormat="1" ht="15.6" x14ac:dyDescent="0.3">
      <c r="A414" s="6" t="s">
        <v>132</v>
      </c>
      <c r="B414" s="6" t="s">
        <v>3584</v>
      </c>
      <c r="C414" s="6" t="s">
        <v>63</v>
      </c>
      <c r="D414" s="6" t="s">
        <v>3734</v>
      </c>
      <c r="E414" s="6" t="s">
        <v>3820</v>
      </c>
      <c r="F414" s="6" t="s">
        <v>3821</v>
      </c>
      <c r="G414" s="6" t="s">
        <v>1340</v>
      </c>
      <c r="H414" s="55">
        <v>1</v>
      </c>
    </row>
    <row r="415" spans="1:17" s="8" customFormat="1" ht="15.6" x14ac:dyDescent="0.3">
      <c r="A415" s="8" t="s">
        <v>2562</v>
      </c>
      <c r="B415" s="61"/>
      <c r="H415" s="29">
        <f>SUM(H413:H414)</f>
        <v>2</v>
      </c>
      <c r="K415" s="6"/>
      <c r="L415" s="6"/>
      <c r="M415" s="6"/>
      <c r="N415" s="6"/>
      <c r="O415" s="6"/>
      <c r="P415" s="6"/>
      <c r="Q415" s="6"/>
    </row>
    <row r="416" spans="1:17" s="6" customFormat="1" ht="15.6" x14ac:dyDescent="0.3">
      <c r="H416" s="55"/>
    </row>
    <row r="417" spans="1:8" s="6" customFormat="1" ht="15.6" x14ac:dyDescent="0.3">
      <c r="A417" s="6" t="s">
        <v>132</v>
      </c>
      <c r="B417" s="6" t="s">
        <v>3584</v>
      </c>
      <c r="C417" s="6" t="s">
        <v>61</v>
      </c>
      <c r="D417" s="6" t="s">
        <v>81</v>
      </c>
      <c r="E417" s="6" t="s">
        <v>81</v>
      </c>
      <c r="F417" s="6" t="s">
        <v>81</v>
      </c>
      <c r="G417" s="6" t="s">
        <v>81</v>
      </c>
      <c r="H417" s="55">
        <v>0</v>
      </c>
    </row>
    <row r="418" spans="1:8" s="8" customFormat="1" ht="15.6" x14ac:dyDescent="0.3">
      <c r="A418" s="8" t="s">
        <v>2562</v>
      </c>
      <c r="B418" s="61"/>
      <c r="H418" s="29">
        <f>SUM(H417:H417)</f>
        <v>0</v>
      </c>
    </row>
    <row r="419" spans="1:8" s="6" customFormat="1" ht="15.6" x14ac:dyDescent="0.3">
      <c r="H419" s="55"/>
    </row>
    <row r="420" spans="1:8" ht="15.6" x14ac:dyDescent="0.3">
      <c r="A420" s="108" t="s">
        <v>132</v>
      </c>
      <c r="B420" s="104" t="s">
        <v>3584</v>
      </c>
      <c r="C420" s="104" t="s">
        <v>65</v>
      </c>
      <c r="D420" s="104" t="s">
        <v>4074</v>
      </c>
      <c r="E420" s="104" t="s">
        <v>3540</v>
      </c>
      <c r="F420" s="104" t="s">
        <v>2028</v>
      </c>
      <c r="G420" s="109" t="s">
        <v>2029</v>
      </c>
      <c r="H420" s="4">
        <v>1</v>
      </c>
    </row>
    <row r="421" spans="1:8" s="8" customFormat="1" ht="15.6" x14ac:dyDescent="0.3">
      <c r="A421" s="8" t="s">
        <v>2562</v>
      </c>
      <c r="B421" s="61"/>
      <c r="H421" s="29">
        <f>SUM(H420)</f>
        <v>1</v>
      </c>
    </row>
    <row r="422" spans="1:8" s="6" customFormat="1" ht="15.6" x14ac:dyDescent="0.3">
      <c r="H422" s="55"/>
    </row>
    <row r="423" spans="1:8" s="6" customFormat="1" ht="15.6" x14ac:dyDescent="0.3">
      <c r="A423" s="104" t="s">
        <v>132</v>
      </c>
      <c r="B423" s="104" t="s">
        <v>3584</v>
      </c>
      <c r="C423" s="104" t="s">
        <v>64</v>
      </c>
      <c r="D423" s="104" t="s">
        <v>4513</v>
      </c>
      <c r="E423" s="104" t="s">
        <v>4561</v>
      </c>
      <c r="F423" s="104" t="s">
        <v>1061</v>
      </c>
      <c r="G423" s="104" t="s">
        <v>4562</v>
      </c>
      <c r="H423" s="55">
        <v>1</v>
      </c>
    </row>
    <row r="424" spans="1:8" s="8" customFormat="1" ht="15.6" x14ac:dyDescent="0.3">
      <c r="A424" s="8" t="s">
        <v>2562</v>
      </c>
      <c r="B424" s="61"/>
      <c r="H424" s="29">
        <f>SUM(H423:H423)</f>
        <v>1</v>
      </c>
    </row>
    <row r="425" spans="1:8" s="6" customFormat="1" ht="15.6" x14ac:dyDescent="0.3">
      <c r="H425" s="55"/>
    </row>
    <row r="426" spans="1:8" s="6" customFormat="1" ht="15.6" x14ac:dyDescent="0.3">
      <c r="A426" s="6" t="s">
        <v>132</v>
      </c>
      <c r="B426" s="6" t="s">
        <v>3584</v>
      </c>
      <c r="C426" s="6" t="s">
        <v>62</v>
      </c>
      <c r="D426" s="6" t="s">
        <v>81</v>
      </c>
      <c r="E426" s="6" t="s">
        <v>81</v>
      </c>
      <c r="F426" s="6" t="s">
        <v>81</v>
      </c>
      <c r="G426" s="6" t="s">
        <v>81</v>
      </c>
      <c r="H426" s="55">
        <v>0</v>
      </c>
    </row>
    <row r="427" spans="1:8" s="8" customFormat="1" ht="15.6" x14ac:dyDescent="0.3">
      <c r="A427" s="8" t="s">
        <v>2562</v>
      </c>
      <c r="B427" s="61"/>
      <c r="H427" s="29">
        <f>SUM(H426:H426)</f>
        <v>0</v>
      </c>
    </row>
    <row r="428" spans="1:8" s="8" customFormat="1" ht="15.6" x14ac:dyDescent="0.3">
      <c r="A428" s="8" t="s">
        <v>3711</v>
      </c>
      <c r="B428" s="61"/>
      <c r="H428" s="29">
        <f>SUM(H415+H418+H421+H424+H427)</f>
        <v>4</v>
      </c>
    </row>
    <row r="429" spans="1:8" s="6" customFormat="1" ht="15.6" x14ac:dyDescent="0.3">
      <c r="H429" s="55"/>
    </row>
    <row r="430" spans="1:8" s="6" customFormat="1" ht="15.6" x14ac:dyDescent="0.3">
      <c r="A430" s="6" t="s">
        <v>132</v>
      </c>
      <c r="B430" s="6" t="s">
        <v>3617</v>
      </c>
      <c r="C430" s="6" t="s">
        <v>66</v>
      </c>
      <c r="D430" s="6" t="s">
        <v>2893</v>
      </c>
      <c r="E430" s="6" t="s">
        <v>3618</v>
      </c>
      <c r="F430" s="6" t="s">
        <v>3619</v>
      </c>
      <c r="G430" s="6" t="s">
        <v>1079</v>
      </c>
      <c r="H430" s="55">
        <v>1</v>
      </c>
    </row>
    <row r="431" spans="1:8" s="8" customFormat="1" ht="15.6" x14ac:dyDescent="0.3">
      <c r="A431" s="8" t="s">
        <v>2562</v>
      </c>
      <c r="B431" s="61"/>
      <c r="H431" s="29">
        <f>SUM(H430)</f>
        <v>1</v>
      </c>
    </row>
    <row r="432" spans="1:8" s="6" customFormat="1" ht="15.6" x14ac:dyDescent="0.3">
      <c r="H432" s="55"/>
    </row>
    <row r="433" spans="1:17" s="6" customFormat="1" ht="15.6" x14ac:dyDescent="0.3">
      <c r="A433" s="6" t="s">
        <v>132</v>
      </c>
      <c r="B433" s="6" t="s">
        <v>3617</v>
      </c>
      <c r="C433" s="6" t="s">
        <v>67</v>
      </c>
      <c r="D433" s="6" t="s">
        <v>4336</v>
      </c>
      <c r="E433" s="6" t="s">
        <v>4434</v>
      </c>
      <c r="F433" s="6" t="s">
        <v>4126</v>
      </c>
      <c r="G433" s="6" t="s">
        <v>358</v>
      </c>
      <c r="H433" s="55">
        <v>1</v>
      </c>
    </row>
    <row r="434" spans="1:17" ht="15.6" x14ac:dyDescent="0.3">
      <c r="A434" s="6" t="s">
        <v>132</v>
      </c>
      <c r="B434" s="6" t="s">
        <v>3617</v>
      </c>
      <c r="C434" s="6" t="s">
        <v>67</v>
      </c>
      <c r="D434" s="6" t="s">
        <v>4074</v>
      </c>
      <c r="E434" s="6" t="s">
        <v>4152</v>
      </c>
      <c r="F434" s="6" t="s">
        <v>4153</v>
      </c>
      <c r="G434" s="6" t="s">
        <v>551</v>
      </c>
      <c r="H434" s="4">
        <v>1</v>
      </c>
    </row>
    <row r="435" spans="1:17" s="8" customFormat="1" ht="15.6" x14ac:dyDescent="0.3">
      <c r="A435" s="8" t="s">
        <v>2562</v>
      </c>
      <c r="B435" s="61"/>
      <c r="H435" s="29">
        <f>SUM(H433:H434)</f>
        <v>2</v>
      </c>
    </row>
    <row r="436" spans="1:17" s="6" customFormat="1" ht="15.6" x14ac:dyDescent="0.3">
      <c r="H436" s="55"/>
    </row>
    <row r="437" spans="1:17" s="6" customFormat="1" ht="15.6" x14ac:dyDescent="0.3">
      <c r="A437" s="6" t="s">
        <v>132</v>
      </c>
      <c r="B437" s="6" t="s">
        <v>3617</v>
      </c>
      <c r="C437" s="6" t="s">
        <v>70</v>
      </c>
      <c r="D437" s="6" t="s">
        <v>2893</v>
      </c>
      <c r="E437" s="6" t="s">
        <v>3640</v>
      </c>
      <c r="F437" s="6" t="s">
        <v>1061</v>
      </c>
      <c r="G437" s="6" t="s">
        <v>420</v>
      </c>
      <c r="H437" s="55">
        <v>1</v>
      </c>
    </row>
    <row r="438" spans="1:17" s="8" customFormat="1" ht="15.6" x14ac:dyDescent="0.3">
      <c r="A438" s="8" t="s">
        <v>2562</v>
      </c>
      <c r="B438" s="61"/>
      <c r="H438" s="29">
        <f>SUM(H437)</f>
        <v>1</v>
      </c>
      <c r="K438" s="6"/>
      <c r="L438" s="6"/>
      <c r="M438" s="6"/>
      <c r="N438" s="6"/>
      <c r="O438" s="6"/>
      <c r="P438" s="6"/>
      <c r="Q438" s="6"/>
    </row>
    <row r="439" spans="1:17" s="6" customFormat="1" ht="15.6" x14ac:dyDescent="0.3">
      <c r="H439" s="55"/>
    </row>
    <row r="440" spans="1:17" s="6" customFormat="1" ht="15.6" x14ac:dyDescent="0.3">
      <c r="A440" s="6" t="s">
        <v>132</v>
      </c>
      <c r="B440" s="6" t="s">
        <v>3617</v>
      </c>
      <c r="C440" s="6" t="s">
        <v>69</v>
      </c>
      <c r="D440" s="6" t="s">
        <v>4336</v>
      </c>
      <c r="E440" s="6" t="s">
        <v>4435</v>
      </c>
      <c r="F440" s="6" t="s">
        <v>4436</v>
      </c>
      <c r="G440" s="6" t="s">
        <v>1079</v>
      </c>
      <c r="H440" s="55">
        <v>1</v>
      </c>
    </row>
    <row r="441" spans="1:17" s="8" customFormat="1" ht="15.6" x14ac:dyDescent="0.3">
      <c r="A441" s="8" t="s">
        <v>2562</v>
      </c>
      <c r="B441" s="61"/>
      <c r="H441" s="29">
        <f>SUM(H440:H440)</f>
        <v>1</v>
      </c>
    </row>
    <row r="442" spans="1:17" s="6" customFormat="1" ht="15.6" x14ac:dyDescent="0.3">
      <c r="H442" s="55"/>
    </row>
    <row r="443" spans="1:17" ht="15.6" x14ac:dyDescent="0.3">
      <c r="A443" s="108" t="s">
        <v>132</v>
      </c>
      <c r="B443" s="104" t="s">
        <v>3617</v>
      </c>
      <c r="C443" s="104" t="s">
        <v>68</v>
      </c>
      <c r="D443" s="104" t="s">
        <v>4074</v>
      </c>
      <c r="E443" s="104" t="s">
        <v>4280</v>
      </c>
      <c r="F443" s="104" t="s">
        <v>4281</v>
      </c>
      <c r="G443" s="109" t="s">
        <v>764</v>
      </c>
      <c r="H443" s="4">
        <v>1</v>
      </c>
    </row>
    <row r="444" spans="1:17" ht="15.6" x14ac:dyDescent="0.3">
      <c r="A444" s="108" t="s">
        <v>132</v>
      </c>
      <c r="B444" s="104" t="s">
        <v>3617</v>
      </c>
      <c r="C444" s="104" t="s">
        <v>68</v>
      </c>
      <c r="D444" s="104" t="s">
        <v>4074</v>
      </c>
      <c r="E444" s="104" t="s">
        <v>4282</v>
      </c>
      <c r="F444" s="104" t="s">
        <v>4283</v>
      </c>
      <c r="G444" s="109" t="s">
        <v>4284</v>
      </c>
      <c r="H444" s="4">
        <v>1</v>
      </c>
    </row>
    <row r="445" spans="1:17" s="8" customFormat="1" ht="15.6" x14ac:dyDescent="0.3">
      <c r="A445" s="8" t="s">
        <v>2562</v>
      </c>
      <c r="B445" s="61"/>
      <c r="H445" s="29">
        <f>SUM(H443:H444)</f>
        <v>2</v>
      </c>
    </row>
    <row r="446" spans="1:17" s="8" customFormat="1" ht="15.6" x14ac:dyDescent="0.3">
      <c r="A446" s="8" t="s">
        <v>3712</v>
      </c>
      <c r="B446" s="61"/>
      <c r="H446" s="29">
        <f>SUM(H431+H435+H438+H441+H445)</f>
        <v>7</v>
      </c>
    </row>
    <row r="447" spans="1:17" s="8" customFormat="1" ht="15.6" x14ac:dyDescent="0.3">
      <c r="B447" s="61"/>
      <c r="H447" s="29"/>
    </row>
    <row r="448" spans="1:17" s="6" customFormat="1" ht="15.6" x14ac:dyDescent="0.3">
      <c r="A448" s="6" t="s">
        <v>132</v>
      </c>
      <c r="B448" s="6" t="s">
        <v>3658</v>
      </c>
      <c r="C448" s="6" t="s">
        <v>73</v>
      </c>
      <c r="D448" s="6" t="s">
        <v>81</v>
      </c>
      <c r="E448" s="6" t="s">
        <v>81</v>
      </c>
      <c r="F448" s="6" t="s">
        <v>81</v>
      </c>
      <c r="G448" s="6" t="s">
        <v>81</v>
      </c>
      <c r="H448" s="55">
        <v>0</v>
      </c>
    </row>
    <row r="449" spans="1:8" s="8" customFormat="1" ht="15.6" x14ac:dyDescent="0.3">
      <c r="A449" s="8" t="s">
        <v>2562</v>
      </c>
      <c r="B449" s="61"/>
      <c r="H449" s="29">
        <f>SUM(H448:H448)</f>
        <v>0</v>
      </c>
    </row>
    <row r="450" spans="1:8" s="6" customFormat="1" ht="15.6" x14ac:dyDescent="0.3">
      <c r="H450" s="55"/>
    </row>
    <row r="451" spans="1:8" s="6" customFormat="1" ht="15.6" x14ac:dyDescent="0.3">
      <c r="A451" s="6" t="s">
        <v>132</v>
      </c>
      <c r="B451" s="6" t="s">
        <v>3658</v>
      </c>
      <c r="C451" s="6" t="s">
        <v>71</v>
      </c>
      <c r="D451" s="6" t="s">
        <v>81</v>
      </c>
      <c r="E451" s="6" t="s">
        <v>81</v>
      </c>
      <c r="F451" s="6" t="s">
        <v>81</v>
      </c>
      <c r="G451" s="6" t="s">
        <v>81</v>
      </c>
      <c r="H451" s="55">
        <v>0</v>
      </c>
    </row>
    <row r="452" spans="1:8" s="8" customFormat="1" ht="15.6" x14ac:dyDescent="0.3">
      <c r="A452" s="8" t="s">
        <v>2562</v>
      </c>
      <c r="B452" s="61"/>
      <c r="H452" s="29">
        <f>SUM(H451:H451)</f>
        <v>0</v>
      </c>
    </row>
    <row r="453" spans="1:8" s="6" customFormat="1" ht="15.6" x14ac:dyDescent="0.3">
      <c r="H453" s="55"/>
    </row>
    <row r="454" spans="1:8" s="6" customFormat="1" ht="15.6" x14ac:dyDescent="0.3">
      <c r="A454" s="104" t="s">
        <v>132</v>
      </c>
      <c r="B454" s="104" t="s">
        <v>3658</v>
      </c>
      <c r="C454" s="104" t="s">
        <v>72</v>
      </c>
      <c r="D454" s="104" t="s">
        <v>4513</v>
      </c>
      <c r="E454" s="104" t="s">
        <v>4563</v>
      </c>
      <c r="F454" s="104" t="s">
        <v>4564</v>
      </c>
      <c r="G454" s="104" t="s">
        <v>4565</v>
      </c>
      <c r="H454" s="55">
        <v>1</v>
      </c>
    </row>
    <row r="455" spans="1:8" s="8" customFormat="1" ht="15.6" x14ac:dyDescent="0.3">
      <c r="A455" s="8" t="s">
        <v>2562</v>
      </c>
      <c r="B455" s="61"/>
      <c r="H455" s="29">
        <f>SUM(H454:H454)</f>
        <v>1</v>
      </c>
    </row>
    <row r="456" spans="1:8" s="6" customFormat="1" ht="15.6" x14ac:dyDescent="0.3">
      <c r="H456" s="55"/>
    </row>
    <row r="457" spans="1:8" s="6" customFormat="1" ht="15.6" x14ac:dyDescent="0.3">
      <c r="A457" s="6" t="s">
        <v>132</v>
      </c>
      <c r="B457" s="6" t="s">
        <v>3658</v>
      </c>
      <c r="C457" s="6" t="s">
        <v>74</v>
      </c>
      <c r="D457" s="6" t="s">
        <v>4336</v>
      </c>
      <c r="E457" s="6" t="s">
        <v>4437</v>
      </c>
      <c r="F457" s="6" t="s">
        <v>4438</v>
      </c>
      <c r="G457" s="6" t="s">
        <v>4439</v>
      </c>
      <c r="H457" s="55">
        <v>1</v>
      </c>
    </row>
    <row r="458" spans="1:8" s="6" customFormat="1" ht="15.6" x14ac:dyDescent="0.3">
      <c r="A458" s="6" t="s">
        <v>132</v>
      </c>
      <c r="B458" s="6" t="s">
        <v>3658</v>
      </c>
      <c r="C458" s="6" t="s">
        <v>74</v>
      </c>
      <c r="D458" s="6" t="s">
        <v>4074</v>
      </c>
      <c r="E458" s="6" t="s">
        <v>4308</v>
      </c>
      <c r="F458" s="6" t="s">
        <v>4309</v>
      </c>
      <c r="G458" s="6" t="s">
        <v>447</v>
      </c>
      <c r="H458" s="55">
        <v>1</v>
      </c>
    </row>
    <row r="459" spans="1:8" s="6" customFormat="1" ht="15.6" x14ac:dyDescent="0.3">
      <c r="A459" s="6" t="s">
        <v>132</v>
      </c>
      <c r="B459" s="6" t="s">
        <v>3658</v>
      </c>
      <c r="C459" s="6" t="s">
        <v>74</v>
      </c>
      <c r="D459" s="6" t="s">
        <v>4074</v>
      </c>
      <c r="E459" s="6" t="s">
        <v>4310</v>
      </c>
      <c r="F459" s="6" t="s">
        <v>195</v>
      </c>
      <c r="G459" s="6" t="s">
        <v>4311</v>
      </c>
      <c r="H459" s="55">
        <v>1</v>
      </c>
    </row>
    <row r="460" spans="1:8" s="6" customFormat="1" ht="15.6" x14ac:dyDescent="0.3">
      <c r="A460" s="6" t="s">
        <v>132</v>
      </c>
      <c r="B460" s="6" t="s">
        <v>3658</v>
      </c>
      <c r="C460" s="6" t="s">
        <v>74</v>
      </c>
      <c r="D460" s="6" t="s">
        <v>4074</v>
      </c>
      <c r="E460" s="6" t="s">
        <v>4312</v>
      </c>
      <c r="F460" s="6" t="s">
        <v>4288</v>
      </c>
      <c r="G460" s="6" t="s">
        <v>1097</v>
      </c>
      <c r="H460" s="55">
        <v>1</v>
      </c>
    </row>
    <row r="461" spans="1:8" s="6" customFormat="1" ht="15.6" x14ac:dyDescent="0.3">
      <c r="A461" s="6" t="s">
        <v>132</v>
      </c>
      <c r="B461" s="6" t="s">
        <v>3658</v>
      </c>
      <c r="C461" s="6" t="s">
        <v>74</v>
      </c>
      <c r="D461" s="6" t="s">
        <v>4074</v>
      </c>
      <c r="E461" s="6" t="s">
        <v>4313</v>
      </c>
      <c r="F461" s="6" t="s">
        <v>553</v>
      </c>
      <c r="G461" s="6" t="s">
        <v>4314</v>
      </c>
      <c r="H461" s="55">
        <v>1</v>
      </c>
    </row>
    <row r="462" spans="1:8" s="6" customFormat="1" ht="15.6" x14ac:dyDescent="0.3">
      <c r="A462" s="6" t="s">
        <v>132</v>
      </c>
      <c r="B462" s="6" t="s">
        <v>3658</v>
      </c>
      <c r="C462" s="6" t="s">
        <v>74</v>
      </c>
      <c r="D462" s="6" t="s">
        <v>4074</v>
      </c>
      <c r="E462" s="6" t="s">
        <v>4315</v>
      </c>
      <c r="F462" s="6" t="s">
        <v>4316</v>
      </c>
      <c r="G462" s="6" t="s">
        <v>207</v>
      </c>
      <c r="H462" s="55">
        <v>1</v>
      </c>
    </row>
    <row r="463" spans="1:8" ht="15.6" x14ac:dyDescent="0.3">
      <c r="A463" s="6" t="s">
        <v>132</v>
      </c>
      <c r="B463" s="6" t="s">
        <v>3658</v>
      </c>
      <c r="C463" s="6" t="s">
        <v>74</v>
      </c>
      <c r="D463" s="6" t="s">
        <v>3927</v>
      </c>
      <c r="E463" s="6" t="s">
        <v>4154</v>
      </c>
      <c r="F463" s="6" t="s">
        <v>859</v>
      </c>
      <c r="G463" s="6" t="s">
        <v>748</v>
      </c>
      <c r="H463" s="4">
        <v>1</v>
      </c>
    </row>
    <row r="464" spans="1:8" s="6" customFormat="1" ht="15.6" x14ac:dyDescent="0.3">
      <c r="A464" s="108" t="s">
        <v>132</v>
      </c>
      <c r="B464" s="104" t="s">
        <v>3658</v>
      </c>
      <c r="C464" s="104" t="s">
        <v>74</v>
      </c>
      <c r="D464" s="104" t="s">
        <v>3927</v>
      </c>
      <c r="E464" s="104" t="s">
        <v>4014</v>
      </c>
      <c r="F464" s="104" t="s">
        <v>4015</v>
      </c>
      <c r="G464" s="109" t="s">
        <v>4016</v>
      </c>
      <c r="H464" s="55">
        <v>1</v>
      </c>
    </row>
    <row r="465" spans="1:10" s="107" customFormat="1" ht="15.6" x14ac:dyDescent="0.3">
      <c r="A465" s="107" t="s">
        <v>132</v>
      </c>
      <c r="B465" s="107" t="s">
        <v>3658</v>
      </c>
      <c r="C465" s="107" t="s">
        <v>74</v>
      </c>
      <c r="D465" s="107" t="s">
        <v>3734</v>
      </c>
      <c r="E465" s="107" t="s">
        <v>3822</v>
      </c>
      <c r="F465" s="107" t="s">
        <v>3823</v>
      </c>
      <c r="G465" s="107" t="s">
        <v>3824</v>
      </c>
      <c r="H465" s="110">
        <v>1</v>
      </c>
    </row>
    <row r="466" spans="1:10" s="107" customFormat="1" ht="15.6" x14ac:dyDescent="0.3">
      <c r="A466" s="107" t="s">
        <v>132</v>
      </c>
      <c r="B466" s="107" t="s">
        <v>3658</v>
      </c>
      <c r="C466" s="107" t="s">
        <v>74</v>
      </c>
      <c r="D466" s="107" t="s">
        <v>3734</v>
      </c>
      <c r="E466" s="107" t="s">
        <v>3825</v>
      </c>
      <c r="F466" s="107" t="s">
        <v>3826</v>
      </c>
      <c r="G466" s="107" t="s">
        <v>1419</v>
      </c>
      <c r="H466" s="110">
        <v>1</v>
      </c>
    </row>
    <row r="467" spans="1:10" s="6" customFormat="1" ht="15.6" x14ac:dyDescent="0.3">
      <c r="A467" s="6" t="s">
        <v>132</v>
      </c>
      <c r="B467" s="6" t="s">
        <v>3658</v>
      </c>
      <c r="C467" s="6" t="s">
        <v>74</v>
      </c>
      <c r="D467" s="6" t="s">
        <v>2893</v>
      </c>
      <c r="E467" s="6" t="s">
        <v>3682</v>
      </c>
      <c r="F467" s="6" t="s">
        <v>953</v>
      </c>
      <c r="G467" s="6" t="s">
        <v>3683</v>
      </c>
      <c r="H467" s="55">
        <v>1</v>
      </c>
    </row>
    <row r="468" spans="1:10" s="6" customFormat="1" ht="15.6" x14ac:dyDescent="0.3">
      <c r="A468" s="6" t="s">
        <v>132</v>
      </c>
      <c r="B468" s="6" t="s">
        <v>3658</v>
      </c>
      <c r="C468" s="6" t="s">
        <v>74</v>
      </c>
      <c r="D468" s="6" t="s">
        <v>2893</v>
      </c>
      <c r="E468" s="6" t="s">
        <v>3693</v>
      </c>
      <c r="F468" s="6" t="s">
        <v>3694</v>
      </c>
      <c r="G468" s="6" t="s">
        <v>2226</v>
      </c>
      <c r="H468" s="55">
        <v>1</v>
      </c>
    </row>
    <row r="469" spans="1:10" s="8" customFormat="1" ht="15.6" x14ac:dyDescent="0.3">
      <c r="A469" s="8" t="s">
        <v>2562</v>
      </c>
      <c r="B469" s="61"/>
      <c r="H469" s="29">
        <f>SUM(H457:H468)</f>
        <v>12</v>
      </c>
    </row>
    <row r="470" spans="1:10" s="8" customFormat="1" ht="15.6" x14ac:dyDescent="0.3">
      <c r="A470" s="8" t="s">
        <v>3713</v>
      </c>
      <c r="B470" s="61"/>
      <c r="H470" s="29">
        <f>SUM(H449+H452+H455+H469)</f>
        <v>13</v>
      </c>
    </row>
    <row r="471" spans="1:10" s="41" customFormat="1" ht="15.6" x14ac:dyDescent="0.3">
      <c r="A471" s="41" t="s">
        <v>3714</v>
      </c>
      <c r="B471" s="63"/>
      <c r="H471" s="52">
        <f>SUM(H362+H389+H411+H428+H446+H470)</f>
        <v>76</v>
      </c>
    </row>
    <row r="472" spans="1:10" s="6" customFormat="1" ht="15.6" x14ac:dyDescent="0.3">
      <c r="B472" s="60"/>
      <c r="H472" s="55"/>
    </row>
    <row r="473" spans="1:10" s="64" customFormat="1" ht="15.6" x14ac:dyDescent="0.3">
      <c r="A473" s="64" t="s">
        <v>2565</v>
      </c>
      <c r="B473" s="65"/>
      <c r="H473" s="84">
        <f>SUM(H122+H324+H471)</f>
        <v>252</v>
      </c>
    </row>
    <row r="478" spans="1:10" ht="15.6" x14ac:dyDescent="0.3">
      <c r="I478" s="6"/>
      <c r="J478" s="6"/>
    </row>
    <row r="479" spans="1:10" ht="15.6" x14ac:dyDescent="0.3">
      <c r="I479" s="6"/>
      <c r="J479" s="6"/>
    </row>
    <row r="480" spans="1:10" ht="15.6" x14ac:dyDescent="0.3">
      <c r="I480" s="6"/>
      <c r="J480" s="6"/>
    </row>
    <row r="481" spans="1:10" ht="15.6" x14ac:dyDescent="0.3">
      <c r="I481" s="6"/>
      <c r="J481" s="6"/>
    </row>
    <row r="482" spans="1:10" ht="15.6" x14ac:dyDescent="0.3">
      <c r="I482" s="6"/>
      <c r="J482" s="6"/>
    </row>
    <row r="495" spans="1:10" x14ac:dyDescent="0.3">
      <c r="A495" s="117"/>
      <c r="B495" s="117"/>
      <c r="C495" s="117"/>
      <c r="D495" s="117"/>
      <c r="E495" s="117"/>
      <c r="F495" s="117"/>
      <c r="G495" s="117"/>
    </row>
  </sheetData>
  <sortState xmlns:xlrd2="http://schemas.microsoft.com/office/spreadsheetml/2017/richdata2" ref="A477:G495">
    <sortCondition ref="B477:B495"/>
  </sortState>
  <pageMargins left="0.7" right="0.7" top="0.75" bottom="0.75" header="0.3" footer="0.3"/>
  <pageSetup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1B25-E2AA-4AB5-BCAD-A6C1601A3E5F}">
  <dimension ref="A2:XEC516"/>
  <sheetViews>
    <sheetView topLeftCell="A225" workbookViewId="0">
      <selection activeCell="I109" sqref="I109"/>
    </sheetView>
  </sheetViews>
  <sheetFormatPr defaultRowHeight="15.6" x14ac:dyDescent="0.3"/>
  <cols>
    <col min="1" max="2" width="10.44140625" style="100" customWidth="1"/>
    <col min="3" max="3" width="29.5546875" style="100" customWidth="1"/>
    <col min="4" max="5" width="14.33203125" style="100" customWidth="1"/>
    <col min="6" max="6" width="30" style="100" customWidth="1"/>
    <col min="7" max="7" width="42.44140625" style="100" customWidth="1"/>
    <col min="8" max="8" width="17.33203125" style="100" customWidth="1"/>
    <col min="9" max="9" width="16.44140625" style="6" customWidth="1"/>
    <col min="10" max="10" width="31.33203125" style="6" customWidth="1"/>
    <col min="11" max="11" width="18.33203125" style="9" customWidth="1"/>
    <col min="12" max="13" width="18.33203125" style="6" customWidth="1"/>
    <col min="16" max="16" width="9.88671875" style="6" bestFit="1" customWidth="1"/>
    <col min="17" max="17" width="8.88671875" style="6"/>
    <col min="18" max="18" width="9" style="6" bestFit="1" customWidth="1"/>
    <col min="19" max="24" width="8.88671875" style="6"/>
  </cols>
  <sheetData>
    <row r="2" spans="1:24" x14ac:dyDescent="0.3">
      <c r="A2" s="99"/>
    </row>
    <row r="3" spans="1:24" x14ac:dyDescent="0.3">
      <c r="A3" s="99"/>
    </row>
    <row r="4" spans="1:24" x14ac:dyDescent="0.3">
      <c r="A4" s="99"/>
    </row>
    <row r="5" spans="1:24" x14ac:dyDescent="0.3">
      <c r="A5" s="99"/>
    </row>
    <row r="6" spans="1:24" x14ac:dyDescent="0.3">
      <c r="A6" s="99"/>
    </row>
    <row r="7" spans="1:24" ht="21" x14ac:dyDescent="0.4">
      <c r="C7" s="22"/>
    </row>
    <row r="8" spans="1:24" ht="18" x14ac:dyDescent="0.35">
      <c r="A8" s="16"/>
      <c r="B8" s="16"/>
      <c r="C8" s="23"/>
      <c r="D8" s="16"/>
      <c r="E8" s="45" t="s">
        <v>2566</v>
      </c>
      <c r="H8" s="16"/>
    </row>
    <row r="9" spans="1:24" ht="18" x14ac:dyDescent="0.35">
      <c r="A9" s="16"/>
      <c r="B9" s="16"/>
      <c r="C9" s="23"/>
      <c r="D9" s="16"/>
      <c r="E9" s="45" t="s">
        <v>4566</v>
      </c>
      <c r="F9" s="16"/>
      <c r="G9" s="16"/>
      <c r="H9" s="16"/>
    </row>
    <row r="10" spans="1:24" ht="18" x14ac:dyDescent="0.35">
      <c r="A10" s="16"/>
      <c r="B10" s="16"/>
      <c r="C10" s="23"/>
      <c r="D10" s="16"/>
      <c r="E10" s="16"/>
      <c r="F10" s="16"/>
      <c r="G10" s="16"/>
      <c r="H10" s="16"/>
    </row>
    <row r="11" spans="1:24" ht="31.2" x14ac:dyDescent="0.3">
      <c r="A11" s="24"/>
      <c r="B11" s="24" t="s">
        <v>2567</v>
      </c>
      <c r="C11" s="24" t="s">
        <v>2568</v>
      </c>
      <c r="D11" s="24"/>
      <c r="E11" s="24" t="s">
        <v>2579</v>
      </c>
      <c r="F11" s="24" t="s">
        <v>2578</v>
      </c>
      <c r="G11" s="24" t="s">
        <v>2569</v>
      </c>
      <c r="H11" s="8" t="s">
        <v>3977</v>
      </c>
      <c r="I11" s="24" t="s">
        <v>75</v>
      </c>
      <c r="J11" s="24" t="s">
        <v>2570</v>
      </c>
      <c r="K11" s="43" t="s">
        <v>2571</v>
      </c>
      <c r="L11" s="43"/>
      <c r="M11" s="43"/>
    </row>
    <row r="12" spans="1:24" s="4" customFormat="1" x14ac:dyDescent="0.3">
      <c r="A12" s="99"/>
      <c r="B12" s="25">
        <v>21</v>
      </c>
      <c r="C12" s="25" t="s">
        <v>2830</v>
      </c>
      <c r="D12" s="99"/>
      <c r="E12" s="99">
        <v>168</v>
      </c>
      <c r="F12" s="99">
        <v>14</v>
      </c>
      <c r="G12" s="99">
        <f>I183</f>
        <v>101</v>
      </c>
      <c r="H12" s="141">
        <f>(G12/5)</f>
        <v>20.2</v>
      </c>
      <c r="I12" s="55">
        <f>Pathways!H12</f>
        <v>262</v>
      </c>
      <c r="J12" s="28">
        <f>M183</f>
        <v>0.30314960629921262</v>
      </c>
      <c r="K12" s="9">
        <f>K183</f>
        <v>4</v>
      </c>
      <c r="L12" s="55"/>
      <c r="M12" s="55"/>
      <c r="P12" s="55"/>
      <c r="Q12" s="55"/>
      <c r="R12" s="55"/>
      <c r="S12" s="55"/>
      <c r="T12" s="55"/>
      <c r="U12" s="55"/>
      <c r="V12" s="55"/>
      <c r="W12" s="55"/>
      <c r="X12" s="55"/>
    </row>
    <row r="13" spans="1:24" s="4" customFormat="1" x14ac:dyDescent="0.3">
      <c r="A13" s="99"/>
      <c r="B13" s="25">
        <v>32</v>
      </c>
      <c r="C13" s="25" t="s">
        <v>2831</v>
      </c>
      <c r="D13" s="99"/>
      <c r="E13" s="99">
        <v>256</v>
      </c>
      <c r="F13" s="99">
        <v>22</v>
      </c>
      <c r="G13" s="99">
        <f>I367</f>
        <v>78</v>
      </c>
      <c r="H13" s="141">
        <f>(G13/5)</f>
        <v>15.6</v>
      </c>
      <c r="I13" s="55">
        <f>Pathways!H13</f>
        <v>537</v>
      </c>
      <c r="J13" s="28">
        <f>M367</f>
        <v>0.11731843575418995</v>
      </c>
      <c r="K13" s="9">
        <f>K367</f>
        <v>11</v>
      </c>
      <c r="L13" s="55"/>
      <c r="M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24" s="4" customFormat="1" x14ac:dyDescent="0.3">
      <c r="A14" s="99"/>
      <c r="B14" s="25">
        <v>28</v>
      </c>
      <c r="C14" s="25" t="s">
        <v>2832</v>
      </c>
      <c r="D14" s="99"/>
      <c r="E14" s="99">
        <v>232</v>
      </c>
      <c r="F14" s="99">
        <v>20</v>
      </c>
      <c r="G14" s="70">
        <f>I514</f>
        <v>51</v>
      </c>
      <c r="H14" s="141">
        <f>(G14/5)</f>
        <v>10.199999999999999</v>
      </c>
      <c r="I14" s="55">
        <f>Pathways!H14</f>
        <v>378</v>
      </c>
      <c r="J14" s="28">
        <f>M514</f>
        <v>9.7883597883597878E-2</v>
      </c>
      <c r="K14" s="9">
        <f>K514</f>
        <v>14</v>
      </c>
      <c r="L14" s="55"/>
      <c r="M14" s="55"/>
      <c r="P14" s="55"/>
      <c r="Q14" s="55"/>
      <c r="R14" s="55"/>
      <c r="S14" s="55"/>
      <c r="T14" s="55"/>
      <c r="U14" s="55"/>
      <c r="V14" s="55"/>
      <c r="W14" s="55"/>
      <c r="X14" s="55"/>
    </row>
    <row r="15" spans="1:24" s="4" customFormat="1" x14ac:dyDescent="0.3">
      <c r="A15" s="10"/>
      <c r="B15" s="15">
        <f>SUM(B12:B14)</f>
        <v>81</v>
      </c>
      <c r="C15" s="15" t="s">
        <v>2833</v>
      </c>
      <c r="D15" s="10"/>
      <c r="E15" s="10">
        <f>SUM(E12:E14)</f>
        <v>656</v>
      </c>
      <c r="F15" s="10">
        <v>56</v>
      </c>
      <c r="G15" s="10">
        <f>SUM(G12:G14)</f>
        <v>230</v>
      </c>
      <c r="H15" s="141">
        <f>(G15/5)</f>
        <v>46</v>
      </c>
      <c r="I15" s="15">
        <f t="shared" ref="I15" si="0">SUM(I12:I14)</f>
        <v>1177</v>
      </c>
      <c r="J15" s="35">
        <f>M516</f>
        <v>0.15141146278870829</v>
      </c>
      <c r="K15" s="49">
        <f>SUM(K12:K14)</f>
        <v>29</v>
      </c>
      <c r="L15" s="15"/>
      <c r="M15" s="15"/>
      <c r="P15" s="55"/>
      <c r="Q15" s="55"/>
      <c r="R15" s="55"/>
      <c r="S15" s="55"/>
      <c r="T15" s="55"/>
      <c r="U15" s="55"/>
      <c r="V15" s="55"/>
      <c r="W15" s="55"/>
      <c r="X15" s="55"/>
    </row>
    <row r="16" spans="1:24" x14ac:dyDescent="0.3">
      <c r="B16" s="25"/>
      <c r="C16" s="1"/>
    </row>
    <row r="17" spans="1:24" s="36" customFormat="1" ht="18" x14ac:dyDescent="0.35">
      <c r="A17" s="17" t="s">
        <v>2702</v>
      </c>
      <c r="C17" s="37" t="s">
        <v>2700</v>
      </c>
      <c r="I17" s="2"/>
      <c r="J17" s="6"/>
      <c r="K17" s="9"/>
      <c r="L17" s="6"/>
      <c r="M17" s="6"/>
      <c r="P17" s="6"/>
      <c r="Q17" s="6"/>
      <c r="R17" s="6"/>
      <c r="S17" s="6"/>
      <c r="T17" s="6"/>
      <c r="U17" s="6"/>
      <c r="V17" s="6"/>
      <c r="W17" s="6"/>
      <c r="X17" s="6"/>
    </row>
    <row r="19" spans="1:24" x14ac:dyDescent="0.3">
      <c r="A19" s="282" t="s">
        <v>2753</v>
      </c>
      <c r="B19" s="283"/>
      <c r="C19" s="283"/>
      <c r="D19" s="283"/>
      <c r="E19" s="283"/>
      <c r="F19" s="283"/>
      <c r="G19" s="283"/>
      <c r="H19" s="283"/>
    </row>
    <row r="20" spans="1:24" x14ac:dyDescent="0.3">
      <c r="A20" s="24"/>
      <c r="B20" s="2"/>
      <c r="C20" s="2"/>
      <c r="D20" s="2"/>
      <c r="E20" s="2"/>
      <c r="F20" s="2"/>
      <c r="G20" s="2"/>
      <c r="H20" s="2"/>
      <c r="I20" s="2"/>
    </row>
    <row r="21" spans="1:24" ht="31.2" x14ac:dyDescent="0.3">
      <c r="A21" s="2" t="s">
        <v>2535</v>
      </c>
      <c r="B21" s="2" t="s">
        <v>0</v>
      </c>
      <c r="C21" s="2" t="s">
        <v>1</v>
      </c>
      <c r="D21" s="2" t="s">
        <v>2536</v>
      </c>
      <c r="E21" s="2" t="s">
        <v>2537</v>
      </c>
      <c r="F21" s="2" t="s">
        <v>2538</v>
      </c>
      <c r="G21" s="2" t="s">
        <v>2539</v>
      </c>
      <c r="H21" s="2" t="s">
        <v>2572</v>
      </c>
      <c r="I21" s="2" t="s">
        <v>2561</v>
      </c>
      <c r="J21" s="24" t="s">
        <v>2573</v>
      </c>
      <c r="K21" s="43" t="s">
        <v>2571</v>
      </c>
      <c r="L21" s="2" t="s">
        <v>75</v>
      </c>
      <c r="M21" s="2" t="s">
        <v>4335</v>
      </c>
    </row>
    <row r="22" spans="1:24" x14ac:dyDescent="0.3">
      <c r="A22" s="2"/>
      <c r="B22" s="2"/>
      <c r="C22" s="2"/>
      <c r="D22" s="2"/>
      <c r="E22" s="2"/>
      <c r="F22" s="2"/>
      <c r="G22" s="2"/>
      <c r="H22" s="2"/>
      <c r="I22" s="2"/>
      <c r="J22" s="24"/>
      <c r="K22" s="43"/>
      <c r="L22" s="2"/>
      <c r="M22" s="2"/>
    </row>
    <row r="23" spans="1:24" x14ac:dyDescent="0.3">
      <c r="A23" s="30">
        <v>562</v>
      </c>
      <c r="B23" s="6" t="s">
        <v>104</v>
      </c>
      <c r="C23" s="30">
        <v>11</v>
      </c>
      <c r="D23" s="6" t="s">
        <v>3862</v>
      </c>
      <c r="E23" s="6" t="s">
        <v>4568</v>
      </c>
      <c r="F23" s="6" t="s">
        <v>4569</v>
      </c>
      <c r="G23" s="6" t="s">
        <v>3</v>
      </c>
      <c r="H23" s="6" t="s">
        <v>2814</v>
      </c>
      <c r="I23" s="173">
        <v>1</v>
      </c>
      <c r="J23" s="173">
        <v>1</v>
      </c>
      <c r="K23" s="43"/>
      <c r="L23" s="2"/>
      <c r="M23" s="2"/>
      <c r="Q23" s="30"/>
      <c r="S23" s="30"/>
    </row>
    <row r="24" spans="1:24" x14ac:dyDescent="0.3">
      <c r="A24" s="30">
        <v>562</v>
      </c>
      <c r="B24" s="6" t="s">
        <v>104</v>
      </c>
      <c r="C24" s="30">
        <v>11</v>
      </c>
      <c r="D24" s="6" t="s">
        <v>2765</v>
      </c>
      <c r="E24" s="6" t="s">
        <v>4443</v>
      </c>
      <c r="F24" s="6" t="s">
        <v>4444</v>
      </c>
      <c r="G24" s="6" t="s">
        <v>3</v>
      </c>
      <c r="H24" s="6" t="s">
        <v>2814</v>
      </c>
      <c r="I24" s="173">
        <v>1</v>
      </c>
      <c r="J24" s="173">
        <v>1</v>
      </c>
      <c r="K24" s="43"/>
      <c r="L24" s="2"/>
      <c r="M24" s="2"/>
      <c r="Q24" s="30"/>
      <c r="S24" s="30"/>
    </row>
    <row r="25" spans="1:24" x14ac:dyDescent="0.3">
      <c r="A25" s="30">
        <v>562</v>
      </c>
      <c r="B25" s="6" t="s">
        <v>104</v>
      </c>
      <c r="C25" s="30">
        <v>11</v>
      </c>
      <c r="D25" s="6" t="s">
        <v>4426</v>
      </c>
      <c r="E25" s="6" t="s">
        <v>4445</v>
      </c>
      <c r="F25" s="6" t="s">
        <v>4161</v>
      </c>
      <c r="G25" s="6" t="s">
        <v>3</v>
      </c>
      <c r="H25" s="6" t="s">
        <v>2814</v>
      </c>
      <c r="I25" s="173">
        <v>1</v>
      </c>
      <c r="J25" s="173">
        <v>1</v>
      </c>
      <c r="K25" s="43"/>
      <c r="L25" s="2"/>
      <c r="M25" s="2"/>
      <c r="Q25" s="30"/>
      <c r="S25" s="30"/>
    </row>
    <row r="26" spans="1:24" s="6" customFormat="1" x14ac:dyDescent="0.3">
      <c r="A26" s="30">
        <v>562</v>
      </c>
      <c r="B26" s="6" t="s">
        <v>104</v>
      </c>
      <c r="C26" s="30">
        <v>11</v>
      </c>
      <c r="D26" s="6" t="s">
        <v>3780</v>
      </c>
      <c r="E26" s="6" t="s">
        <v>4195</v>
      </c>
      <c r="F26" s="6" t="s">
        <v>4196</v>
      </c>
      <c r="G26" s="6" t="s">
        <v>3</v>
      </c>
      <c r="H26" s="6" t="s">
        <v>2814</v>
      </c>
      <c r="I26" s="6">
        <v>1</v>
      </c>
      <c r="J26" s="6">
        <v>1</v>
      </c>
      <c r="K26" s="9"/>
      <c r="M26" s="56"/>
      <c r="Q26" s="30"/>
      <c r="S26" s="30"/>
    </row>
    <row r="27" spans="1:24" s="6" customFormat="1" x14ac:dyDescent="0.3">
      <c r="A27" s="30">
        <v>562</v>
      </c>
      <c r="B27" s="6" t="s">
        <v>104</v>
      </c>
      <c r="C27" s="30">
        <v>11</v>
      </c>
      <c r="D27" s="6" t="s">
        <v>3759</v>
      </c>
      <c r="E27" s="6" t="s">
        <v>4156</v>
      </c>
      <c r="F27" s="6" t="s">
        <v>4157</v>
      </c>
      <c r="G27" s="6" t="s">
        <v>3</v>
      </c>
      <c r="H27" s="6" t="s">
        <v>2814</v>
      </c>
      <c r="I27" s="6">
        <v>1</v>
      </c>
      <c r="J27" s="6">
        <v>1</v>
      </c>
      <c r="K27" s="9"/>
      <c r="M27" s="56"/>
      <c r="Q27" s="30"/>
      <c r="S27" s="30"/>
    </row>
    <row r="28" spans="1:24" s="6" customFormat="1" x14ac:dyDescent="0.3">
      <c r="A28" s="30">
        <v>562</v>
      </c>
      <c r="B28" s="6" t="s">
        <v>104</v>
      </c>
      <c r="C28" s="30">
        <v>11</v>
      </c>
      <c r="D28" s="6" t="s">
        <v>2765</v>
      </c>
      <c r="E28" s="6" t="s">
        <v>3751</v>
      </c>
      <c r="F28" s="6" t="s">
        <v>3752</v>
      </c>
      <c r="G28" s="6" t="s">
        <v>3</v>
      </c>
      <c r="H28" s="6" t="s">
        <v>2814</v>
      </c>
      <c r="I28" s="6">
        <v>1</v>
      </c>
      <c r="J28" s="6">
        <v>1</v>
      </c>
      <c r="K28" s="9"/>
      <c r="M28" s="56"/>
      <c r="Q28" s="30"/>
      <c r="S28" s="30"/>
    </row>
    <row r="29" spans="1:24" x14ac:dyDescent="0.3">
      <c r="A29" s="96" t="s">
        <v>2561</v>
      </c>
      <c r="B29" s="1"/>
      <c r="C29" s="97"/>
      <c r="D29" s="1"/>
      <c r="E29" s="1"/>
      <c r="F29" s="1"/>
      <c r="G29" s="1"/>
      <c r="H29" s="1"/>
      <c r="I29" s="6">
        <f>SUM(I23:I28)</f>
        <v>6</v>
      </c>
      <c r="J29" s="6">
        <f>SUM(J23:J28)</f>
        <v>6</v>
      </c>
      <c r="K29" s="9">
        <v>0</v>
      </c>
      <c r="L29" s="6">
        <f>Pathways!I96</f>
        <v>12</v>
      </c>
      <c r="M29" s="56">
        <f>J29/L29</f>
        <v>0.5</v>
      </c>
    </row>
    <row r="30" spans="1:24" x14ac:dyDescent="0.3">
      <c r="A30" s="96"/>
      <c r="B30" s="1"/>
      <c r="C30" s="97"/>
      <c r="D30" s="1"/>
      <c r="E30" s="1"/>
      <c r="F30" s="1"/>
      <c r="G30" s="1"/>
      <c r="H30" s="1"/>
      <c r="M30" s="56"/>
    </row>
    <row r="31" spans="1:24" x14ac:dyDescent="0.3">
      <c r="A31" s="30">
        <v>926</v>
      </c>
      <c r="B31" s="6" t="s">
        <v>104</v>
      </c>
      <c r="C31" s="30">
        <v>11</v>
      </c>
      <c r="D31" s="6" t="s">
        <v>4219</v>
      </c>
      <c r="E31" s="6" t="s">
        <v>4570</v>
      </c>
      <c r="F31" s="6" t="s">
        <v>4571</v>
      </c>
      <c r="G31" s="6" t="s">
        <v>4</v>
      </c>
      <c r="H31" s="6" t="s">
        <v>2814</v>
      </c>
      <c r="I31" s="6">
        <v>1</v>
      </c>
      <c r="J31" s="6">
        <v>1</v>
      </c>
      <c r="M31" s="56"/>
      <c r="Q31" s="30"/>
      <c r="S31" s="30"/>
    </row>
    <row r="32" spans="1:24" x14ac:dyDescent="0.3">
      <c r="A32" s="30">
        <v>926</v>
      </c>
      <c r="B32" s="6" t="s">
        <v>104</v>
      </c>
      <c r="C32" s="30">
        <v>11</v>
      </c>
      <c r="D32" s="6" t="s">
        <v>4167</v>
      </c>
      <c r="E32" s="6" t="s">
        <v>4572</v>
      </c>
      <c r="F32" s="6" t="s">
        <v>4573</v>
      </c>
      <c r="G32" s="6" t="s">
        <v>4</v>
      </c>
      <c r="H32" s="6" t="s">
        <v>2814</v>
      </c>
      <c r="I32" s="6">
        <v>1</v>
      </c>
      <c r="J32" s="6">
        <v>1</v>
      </c>
      <c r="M32" s="56"/>
      <c r="Q32" s="30"/>
      <c r="S32" s="30"/>
    </row>
    <row r="33" spans="1:19" s="6" customFormat="1" x14ac:dyDescent="0.3">
      <c r="A33" s="30">
        <v>926</v>
      </c>
      <c r="B33" s="6" t="s">
        <v>104</v>
      </c>
      <c r="C33" s="30">
        <v>11</v>
      </c>
      <c r="D33" s="6" t="s">
        <v>3716</v>
      </c>
      <c r="E33" s="6" t="s">
        <v>4199</v>
      </c>
      <c r="F33" s="6" t="s">
        <v>4200</v>
      </c>
      <c r="G33" s="6" t="s">
        <v>4</v>
      </c>
      <c r="H33" s="6" t="s">
        <v>2814</v>
      </c>
      <c r="I33" s="6">
        <v>1</v>
      </c>
      <c r="J33" s="6">
        <v>1</v>
      </c>
      <c r="K33" s="9"/>
      <c r="M33" s="56"/>
      <c r="Q33" s="30"/>
      <c r="S33" s="30"/>
    </row>
    <row r="34" spans="1:19" s="6" customFormat="1" x14ac:dyDescent="0.3">
      <c r="A34" s="30">
        <v>926</v>
      </c>
      <c r="B34" s="6" t="s">
        <v>104</v>
      </c>
      <c r="C34" s="30">
        <v>11</v>
      </c>
      <c r="D34" s="6" t="s">
        <v>2771</v>
      </c>
      <c r="E34" s="6" t="s">
        <v>4158</v>
      </c>
      <c r="F34" s="6" t="s">
        <v>4159</v>
      </c>
      <c r="G34" s="6" t="s">
        <v>4</v>
      </c>
      <c r="H34" s="6" t="s">
        <v>2814</v>
      </c>
      <c r="I34" s="6">
        <v>1</v>
      </c>
      <c r="J34" s="6">
        <v>1</v>
      </c>
      <c r="K34" s="9"/>
      <c r="M34" s="56"/>
      <c r="Q34" s="30"/>
      <c r="S34" s="30"/>
    </row>
    <row r="35" spans="1:19" s="6" customFormat="1" x14ac:dyDescent="0.3">
      <c r="A35" s="30">
        <v>926</v>
      </c>
      <c r="B35" s="6" t="s">
        <v>104</v>
      </c>
      <c r="C35" s="30">
        <v>11</v>
      </c>
      <c r="D35" s="6" t="s">
        <v>3759</v>
      </c>
      <c r="E35" s="6" t="s">
        <v>4160</v>
      </c>
      <c r="F35" s="6" t="s">
        <v>4161</v>
      </c>
      <c r="G35" s="6" t="s">
        <v>4</v>
      </c>
      <c r="H35" s="6" t="s">
        <v>2814</v>
      </c>
      <c r="I35" s="6">
        <v>1</v>
      </c>
      <c r="J35" s="6">
        <v>1</v>
      </c>
      <c r="K35" s="9"/>
      <c r="M35" s="56"/>
      <c r="Q35" s="30"/>
      <c r="S35" s="30"/>
    </row>
    <row r="36" spans="1:19" s="6" customFormat="1" x14ac:dyDescent="0.3">
      <c r="A36" s="30">
        <v>926</v>
      </c>
      <c r="B36" s="6" t="s">
        <v>104</v>
      </c>
      <c r="C36" s="30">
        <v>11</v>
      </c>
      <c r="D36" s="6" t="s">
        <v>2761</v>
      </c>
      <c r="E36" s="6" t="s">
        <v>4160</v>
      </c>
      <c r="F36" s="6" t="s">
        <v>4162</v>
      </c>
      <c r="G36" s="6" t="s">
        <v>4</v>
      </c>
      <c r="H36" s="6" t="s">
        <v>2814</v>
      </c>
      <c r="I36" s="6">
        <v>1</v>
      </c>
      <c r="J36" s="6">
        <v>1</v>
      </c>
      <c r="K36" s="9"/>
      <c r="M36" s="56"/>
      <c r="Q36" s="30"/>
      <c r="S36" s="30"/>
    </row>
    <row r="37" spans="1:19" s="6" customFormat="1" x14ac:dyDescent="0.3">
      <c r="A37" s="96" t="s">
        <v>2561</v>
      </c>
      <c r="B37" s="1"/>
      <c r="C37" s="97"/>
      <c r="D37" s="1"/>
      <c r="E37" s="1"/>
      <c r="F37" s="1"/>
      <c r="G37" s="1"/>
      <c r="H37" s="1"/>
      <c r="I37" s="6">
        <f>SUM(I31:I36)</f>
        <v>6</v>
      </c>
      <c r="J37" s="6">
        <f>SUM(J31:J36)</f>
        <v>6</v>
      </c>
      <c r="K37" s="9">
        <v>0</v>
      </c>
      <c r="L37" s="6">
        <f>Pathways!I82</f>
        <v>27</v>
      </c>
      <c r="M37" s="56">
        <f>J37/L37</f>
        <v>0.22222222222222221</v>
      </c>
      <c r="Q37" s="30"/>
      <c r="S37" s="30"/>
    </row>
    <row r="38" spans="1:19" s="6" customFormat="1" x14ac:dyDescent="0.3">
      <c r="A38" s="96"/>
      <c r="B38" s="1"/>
      <c r="C38" s="97"/>
      <c r="D38" s="1"/>
      <c r="E38" s="1"/>
      <c r="F38" s="1"/>
      <c r="G38" s="1"/>
      <c r="H38" s="1"/>
      <c r="K38" s="9"/>
      <c r="M38" s="56"/>
      <c r="Q38" s="30"/>
      <c r="S38" s="30"/>
    </row>
    <row r="39" spans="1:19" s="6" customFormat="1" x14ac:dyDescent="0.3">
      <c r="A39" s="30">
        <v>3305</v>
      </c>
      <c r="B39" s="6" t="s">
        <v>104</v>
      </c>
      <c r="C39" s="30">
        <v>11</v>
      </c>
      <c r="D39" s="6" t="s">
        <v>3757</v>
      </c>
      <c r="E39" s="6" t="s">
        <v>4461</v>
      </c>
      <c r="F39" s="6" t="s">
        <v>4462</v>
      </c>
      <c r="G39" s="6" t="s">
        <v>5</v>
      </c>
      <c r="H39" s="6" t="s">
        <v>2815</v>
      </c>
      <c r="I39" s="6">
        <v>1</v>
      </c>
      <c r="J39" s="6">
        <v>1</v>
      </c>
      <c r="K39" s="9"/>
      <c r="M39" s="56"/>
      <c r="Q39" s="30"/>
      <c r="S39" s="30"/>
    </row>
    <row r="40" spans="1:19" s="6" customFormat="1" x14ac:dyDescent="0.3">
      <c r="A40" s="30">
        <v>3305</v>
      </c>
      <c r="B40" s="6" t="s">
        <v>104</v>
      </c>
      <c r="C40" s="30">
        <v>11</v>
      </c>
      <c r="D40" s="6" t="s">
        <v>3845</v>
      </c>
      <c r="E40" s="6" t="s">
        <v>4461</v>
      </c>
      <c r="F40" s="6" t="s">
        <v>4161</v>
      </c>
      <c r="G40" s="6" t="s">
        <v>5</v>
      </c>
      <c r="H40" s="6" t="s">
        <v>2815</v>
      </c>
      <c r="I40" s="6">
        <v>1</v>
      </c>
      <c r="J40" s="6">
        <v>1</v>
      </c>
      <c r="K40" s="9"/>
      <c r="M40" s="56"/>
      <c r="Q40" s="30"/>
      <c r="S40" s="30"/>
    </row>
    <row r="41" spans="1:19" s="6" customFormat="1" x14ac:dyDescent="0.3">
      <c r="A41" s="30">
        <v>3305</v>
      </c>
      <c r="B41" s="6" t="s">
        <v>104</v>
      </c>
      <c r="C41" s="30">
        <v>11</v>
      </c>
      <c r="D41" s="6" t="s">
        <v>3718</v>
      </c>
      <c r="E41" s="6" t="s">
        <v>4164</v>
      </c>
      <c r="F41" s="6" t="s">
        <v>4165</v>
      </c>
      <c r="G41" s="6" t="s">
        <v>5</v>
      </c>
      <c r="H41" s="6" t="s">
        <v>2815</v>
      </c>
      <c r="I41" s="6">
        <v>1</v>
      </c>
      <c r="J41" s="6">
        <v>1</v>
      </c>
      <c r="K41" s="9"/>
      <c r="M41" s="56"/>
      <c r="Q41" s="30"/>
      <c r="S41" s="30"/>
    </row>
    <row r="42" spans="1:19" s="6" customFormat="1" x14ac:dyDescent="0.3">
      <c r="A42" s="30">
        <v>3305</v>
      </c>
      <c r="B42" s="6" t="s">
        <v>104</v>
      </c>
      <c r="C42" s="30">
        <v>11</v>
      </c>
      <c r="D42" s="6" t="s">
        <v>3971</v>
      </c>
      <c r="E42" s="6" t="s">
        <v>4164</v>
      </c>
      <c r="F42" s="6" t="s">
        <v>4166</v>
      </c>
      <c r="G42" s="6" t="s">
        <v>5</v>
      </c>
      <c r="H42" s="6" t="s">
        <v>2815</v>
      </c>
      <c r="I42" s="6">
        <v>1</v>
      </c>
      <c r="J42" s="6">
        <v>1</v>
      </c>
      <c r="K42" s="9"/>
      <c r="M42" s="56"/>
      <c r="Q42" s="30"/>
      <c r="S42" s="30"/>
    </row>
    <row r="43" spans="1:19" s="6" customFormat="1" x14ac:dyDescent="0.3">
      <c r="A43" s="96" t="s">
        <v>2561</v>
      </c>
      <c r="B43" s="1"/>
      <c r="C43" s="97"/>
      <c r="D43" s="1"/>
      <c r="E43" s="1"/>
      <c r="F43" s="1"/>
      <c r="G43" s="1"/>
      <c r="H43" s="1"/>
      <c r="I43" s="6">
        <f>SUM(I39:I42)</f>
        <v>4</v>
      </c>
      <c r="J43" s="6">
        <f>SUM(J39:J42)</f>
        <v>4</v>
      </c>
      <c r="K43" s="9">
        <v>0</v>
      </c>
      <c r="L43" s="6">
        <f>Pathways!I53</f>
        <v>8</v>
      </c>
      <c r="M43" s="56">
        <f>J43/L43</f>
        <v>0.5</v>
      </c>
      <c r="Q43" s="30"/>
      <c r="S43" s="30"/>
    </row>
    <row r="44" spans="1:19" s="6" customFormat="1" x14ac:dyDescent="0.3">
      <c r="A44" s="96"/>
      <c r="B44" s="1"/>
      <c r="C44" s="97"/>
      <c r="D44" s="1"/>
      <c r="E44" s="1"/>
      <c r="F44" s="1"/>
      <c r="G44" s="1"/>
      <c r="H44" s="1"/>
      <c r="K44" s="9"/>
      <c r="M44" s="56"/>
      <c r="Q44" s="30"/>
      <c r="S44" s="30"/>
    </row>
    <row r="45" spans="1:19" s="6" customFormat="1" x14ac:dyDescent="0.3">
      <c r="A45" s="30">
        <v>594729</v>
      </c>
      <c r="B45" s="6" t="s">
        <v>104</v>
      </c>
      <c r="C45" s="30">
        <v>11</v>
      </c>
      <c r="D45" s="6" t="s">
        <v>2794</v>
      </c>
      <c r="E45" s="6" t="s">
        <v>4322</v>
      </c>
      <c r="F45" s="6" t="s">
        <v>4323</v>
      </c>
      <c r="G45" s="6" t="s">
        <v>77</v>
      </c>
      <c r="H45" s="6" t="s">
        <v>2814</v>
      </c>
      <c r="I45" s="6">
        <v>1</v>
      </c>
      <c r="J45" s="6">
        <v>1</v>
      </c>
      <c r="K45" s="9"/>
      <c r="M45" s="56"/>
      <c r="Q45" s="30"/>
      <c r="S45" s="30"/>
    </row>
    <row r="46" spans="1:19" s="6" customFormat="1" x14ac:dyDescent="0.3">
      <c r="A46" s="30">
        <v>594729</v>
      </c>
      <c r="B46" s="6" t="s">
        <v>104</v>
      </c>
      <c r="C46" s="30">
        <v>11</v>
      </c>
      <c r="D46" s="6" t="s">
        <v>3869</v>
      </c>
      <c r="E46" s="6" t="s">
        <v>4160</v>
      </c>
      <c r="F46" s="6" t="s">
        <v>4161</v>
      </c>
      <c r="G46" s="6" t="s">
        <v>77</v>
      </c>
      <c r="H46" s="6" t="s">
        <v>2814</v>
      </c>
      <c r="I46" s="6">
        <v>1</v>
      </c>
      <c r="J46" s="6">
        <v>1</v>
      </c>
      <c r="K46" s="9"/>
      <c r="M46" s="56"/>
      <c r="Q46" s="30"/>
      <c r="S46" s="30"/>
    </row>
    <row r="47" spans="1:19" s="6" customFormat="1" x14ac:dyDescent="0.3">
      <c r="A47" s="30">
        <v>594729</v>
      </c>
      <c r="B47" s="6" t="s">
        <v>104</v>
      </c>
      <c r="C47" s="30">
        <v>11</v>
      </c>
      <c r="D47" s="6" t="s">
        <v>2765</v>
      </c>
      <c r="E47" s="6" t="s">
        <v>3965</v>
      </c>
      <c r="F47" s="6" t="s">
        <v>3966</v>
      </c>
      <c r="G47" s="6" t="s">
        <v>77</v>
      </c>
      <c r="H47" s="6" t="s">
        <v>2814</v>
      </c>
      <c r="I47" s="6">
        <v>1</v>
      </c>
      <c r="J47" s="6">
        <v>1</v>
      </c>
      <c r="K47" s="9" t="s">
        <v>81</v>
      </c>
      <c r="M47" s="56"/>
      <c r="Q47" s="30"/>
      <c r="S47" s="30"/>
    </row>
    <row r="48" spans="1:19" s="6" customFormat="1" x14ac:dyDescent="0.3">
      <c r="A48" s="30">
        <v>594729</v>
      </c>
      <c r="B48" s="6" t="s">
        <v>104</v>
      </c>
      <c r="C48" s="30">
        <v>11</v>
      </c>
      <c r="D48" s="6" t="s">
        <v>2765</v>
      </c>
      <c r="E48" s="6" t="s">
        <v>3965</v>
      </c>
      <c r="F48" s="6" t="s">
        <v>3967</v>
      </c>
      <c r="G48" s="6" t="s">
        <v>77</v>
      </c>
      <c r="H48" s="6" t="s">
        <v>2814</v>
      </c>
      <c r="I48" s="6">
        <v>1</v>
      </c>
      <c r="J48" s="6">
        <v>1</v>
      </c>
      <c r="K48" s="9"/>
      <c r="M48" s="56"/>
      <c r="Q48" s="30"/>
      <c r="S48" s="30"/>
    </row>
    <row r="49" spans="1:18" s="6" customFormat="1" x14ac:dyDescent="0.3">
      <c r="A49" s="96" t="s">
        <v>2561</v>
      </c>
      <c r="B49" s="1"/>
      <c r="C49" s="97"/>
      <c r="D49" s="1"/>
      <c r="E49" s="1"/>
      <c r="F49" s="1"/>
      <c r="G49" s="1"/>
      <c r="H49" s="1"/>
      <c r="I49" s="6">
        <f>SUM(I45:I48)</f>
        <v>4</v>
      </c>
      <c r="J49" s="6">
        <f>SUM(J45:J48)</f>
        <v>4</v>
      </c>
      <c r="K49" s="9">
        <v>0</v>
      </c>
      <c r="L49" s="6">
        <f>Pathways!I43</f>
        <v>12</v>
      </c>
      <c r="M49" s="56">
        <f>J49/L49</f>
        <v>0.33333333333333331</v>
      </c>
    </row>
    <row r="50" spans="1:18" s="6" customFormat="1" x14ac:dyDescent="0.3">
      <c r="A50" s="96"/>
      <c r="B50" s="1"/>
      <c r="C50" s="97"/>
      <c r="D50" s="1"/>
      <c r="E50" s="1"/>
      <c r="F50" s="1"/>
      <c r="G50" s="1"/>
      <c r="H50" s="1"/>
      <c r="K50" s="9"/>
      <c r="M50" s="56"/>
    </row>
    <row r="51" spans="1:18" s="6" customFormat="1" x14ac:dyDescent="0.3">
      <c r="A51" s="30">
        <v>5315409</v>
      </c>
      <c r="B51" s="6" t="s">
        <v>104</v>
      </c>
      <c r="C51" s="30">
        <v>11</v>
      </c>
      <c r="D51" s="6" t="s">
        <v>3850</v>
      </c>
      <c r="E51" s="6" t="s">
        <v>4186</v>
      </c>
      <c r="F51" s="6" t="s">
        <v>4187</v>
      </c>
      <c r="G51" s="6" t="s">
        <v>6</v>
      </c>
      <c r="H51" s="6" t="s">
        <v>2814</v>
      </c>
      <c r="I51" s="6">
        <v>1</v>
      </c>
      <c r="J51" s="6">
        <v>1</v>
      </c>
      <c r="K51" s="9"/>
      <c r="M51" s="56"/>
    </row>
    <row r="52" spans="1:18" s="6" customFormat="1" x14ac:dyDescent="0.3">
      <c r="A52" s="30">
        <v>5315409</v>
      </c>
      <c r="B52" s="6" t="s">
        <v>104</v>
      </c>
      <c r="C52" s="30">
        <v>11</v>
      </c>
      <c r="D52" s="6" t="s">
        <v>2765</v>
      </c>
      <c r="E52" s="6" t="s">
        <v>4186</v>
      </c>
      <c r="F52" s="6" t="s">
        <v>4188</v>
      </c>
      <c r="G52" s="6" t="s">
        <v>6</v>
      </c>
      <c r="H52" s="6" t="s">
        <v>2814</v>
      </c>
      <c r="I52" s="6">
        <v>1</v>
      </c>
      <c r="J52" s="6">
        <v>1</v>
      </c>
      <c r="K52" s="9"/>
      <c r="M52" s="56"/>
    </row>
    <row r="53" spans="1:18" s="6" customFormat="1" x14ac:dyDescent="0.3">
      <c r="A53" s="96" t="s">
        <v>2561</v>
      </c>
      <c r="B53" s="1"/>
      <c r="C53" s="97"/>
      <c r="D53" s="1"/>
      <c r="E53" s="1"/>
      <c r="F53" s="1"/>
      <c r="G53" s="1"/>
      <c r="H53" s="1"/>
      <c r="I53" s="6">
        <f>SUM(I51:I52)</f>
        <v>2</v>
      </c>
      <c r="J53" s="6">
        <f>SUM(J51:J52)</f>
        <v>2</v>
      </c>
      <c r="K53" s="9">
        <v>0</v>
      </c>
      <c r="L53" s="6">
        <f>Pathways!I29</f>
        <v>9</v>
      </c>
      <c r="M53" s="56">
        <f>J53/L53</f>
        <v>0.22222222222222221</v>
      </c>
    </row>
    <row r="54" spans="1:18" x14ac:dyDescent="0.3">
      <c r="A54" s="96"/>
      <c r="B54" s="1"/>
      <c r="C54" s="97"/>
      <c r="D54" s="1"/>
      <c r="E54" s="1"/>
      <c r="F54" s="1"/>
      <c r="G54" s="1"/>
      <c r="H54" s="1"/>
      <c r="M54" s="56"/>
    </row>
    <row r="55" spans="1:18" x14ac:dyDescent="0.3">
      <c r="A55" s="27" t="s">
        <v>2540</v>
      </c>
      <c r="B55" s="3"/>
      <c r="C55" s="27"/>
      <c r="D55" s="3"/>
      <c r="E55" s="3"/>
      <c r="F55" s="3"/>
      <c r="G55" s="3"/>
      <c r="H55" s="3"/>
      <c r="I55" s="3">
        <f>SUM(I29+I37+I43+I49+I53)</f>
        <v>22</v>
      </c>
      <c r="J55" s="3">
        <f>SUM(J29+J37+J43+J49+J53)</f>
        <v>22</v>
      </c>
      <c r="K55" s="49">
        <f>SUM(K29+K37+K43+K49+K53)</f>
        <v>0</v>
      </c>
      <c r="L55" s="3">
        <f>SUM(L29+L37+L43+L49+L53)</f>
        <v>68</v>
      </c>
      <c r="M55" s="62">
        <f>J55/L55</f>
        <v>0.3235294117647059</v>
      </c>
    </row>
    <row r="56" spans="1:18" x14ac:dyDescent="0.3">
      <c r="A56" s="27"/>
      <c r="B56" s="3"/>
      <c r="C56" s="27"/>
      <c r="D56" s="3"/>
      <c r="E56" s="3"/>
      <c r="F56" s="3"/>
      <c r="G56" s="3"/>
      <c r="H56" s="3"/>
      <c r="I56" s="3"/>
      <c r="J56" s="3"/>
      <c r="K56" s="49"/>
      <c r="L56" s="3"/>
      <c r="M56" s="48"/>
    </row>
    <row r="57" spans="1:18" ht="31.2" x14ac:dyDescent="0.3">
      <c r="A57" s="2" t="s">
        <v>2535</v>
      </c>
      <c r="B57" s="2" t="s">
        <v>0</v>
      </c>
      <c r="C57" s="2" t="s">
        <v>1</v>
      </c>
      <c r="D57" s="2" t="s">
        <v>2536</v>
      </c>
      <c r="E57" s="2" t="s">
        <v>2537</v>
      </c>
      <c r="F57" s="2" t="s">
        <v>2538</v>
      </c>
      <c r="G57" s="2" t="s">
        <v>2539</v>
      </c>
      <c r="H57" s="2" t="s">
        <v>2572</v>
      </c>
      <c r="I57" s="2" t="s">
        <v>2561</v>
      </c>
      <c r="J57" s="24" t="s">
        <v>2573</v>
      </c>
      <c r="K57" s="43" t="s">
        <v>2571</v>
      </c>
      <c r="L57" s="2" t="s">
        <v>75</v>
      </c>
      <c r="M57" s="2" t="s">
        <v>4335</v>
      </c>
    </row>
    <row r="58" spans="1:18" x14ac:dyDescent="0.3">
      <c r="A58" s="27"/>
      <c r="B58" s="3"/>
      <c r="C58" s="27"/>
      <c r="D58" s="3"/>
      <c r="E58" s="3"/>
      <c r="F58" s="3"/>
      <c r="G58" s="3"/>
      <c r="H58" s="3"/>
      <c r="I58" s="3"/>
      <c r="J58" s="3"/>
      <c r="K58" s="49"/>
      <c r="L58" s="3"/>
      <c r="M58" s="48"/>
    </row>
    <row r="59" spans="1:18" x14ac:dyDescent="0.3">
      <c r="A59" s="96"/>
      <c r="B59" s="1"/>
      <c r="C59" s="97"/>
      <c r="D59" s="1"/>
      <c r="E59" s="1"/>
      <c r="F59" s="1"/>
      <c r="G59" s="1"/>
      <c r="H59" s="1"/>
      <c r="M59" s="56"/>
      <c r="P59" s="30"/>
      <c r="R59" s="30"/>
    </row>
    <row r="60" spans="1:18" s="6" customFormat="1" x14ac:dyDescent="0.3">
      <c r="A60" s="30">
        <v>3351</v>
      </c>
      <c r="B60" s="6" t="s">
        <v>104</v>
      </c>
      <c r="C60" s="30">
        <v>12</v>
      </c>
      <c r="D60" s="6" t="s">
        <v>3850</v>
      </c>
      <c r="E60" s="6" t="s">
        <v>4203</v>
      </c>
      <c r="F60" s="6" t="s">
        <v>4204</v>
      </c>
      <c r="G60" s="6" t="s">
        <v>8</v>
      </c>
      <c r="H60" s="6" t="s">
        <v>2809</v>
      </c>
      <c r="I60" s="6">
        <v>1</v>
      </c>
      <c r="J60" s="6">
        <v>1</v>
      </c>
      <c r="K60" s="9" t="s">
        <v>81</v>
      </c>
      <c r="M60" s="56"/>
      <c r="P60" s="30"/>
      <c r="R60" s="30"/>
    </row>
    <row r="61" spans="1:18" s="6" customFormat="1" x14ac:dyDescent="0.3">
      <c r="A61" s="30">
        <v>3351</v>
      </c>
      <c r="B61" s="6" t="s">
        <v>104</v>
      </c>
      <c r="C61" s="30">
        <v>12</v>
      </c>
      <c r="D61" s="6" t="s">
        <v>4171</v>
      </c>
      <c r="E61" s="6" t="s">
        <v>4203</v>
      </c>
      <c r="F61" s="6" t="s">
        <v>4204</v>
      </c>
      <c r="G61" s="6" t="s">
        <v>8</v>
      </c>
      <c r="H61" s="6" t="s">
        <v>2809</v>
      </c>
      <c r="I61" s="6">
        <v>1</v>
      </c>
      <c r="J61" s="6">
        <v>0</v>
      </c>
      <c r="K61" s="9"/>
      <c r="M61" s="56"/>
      <c r="P61" s="30"/>
      <c r="R61" s="30"/>
    </row>
    <row r="62" spans="1:18" s="6" customFormat="1" x14ac:dyDescent="0.3">
      <c r="A62" s="30">
        <v>3351</v>
      </c>
      <c r="B62" s="6" t="s">
        <v>104</v>
      </c>
      <c r="C62" s="30">
        <v>12</v>
      </c>
      <c r="D62" s="6" t="s">
        <v>3853</v>
      </c>
      <c r="E62" s="6" t="s">
        <v>4203</v>
      </c>
      <c r="F62" s="6" t="s">
        <v>4204</v>
      </c>
      <c r="G62" s="6" t="s">
        <v>8</v>
      </c>
      <c r="H62" s="6" t="s">
        <v>2809</v>
      </c>
      <c r="I62" s="6">
        <v>1</v>
      </c>
      <c r="J62" s="6">
        <v>0</v>
      </c>
      <c r="K62" s="9"/>
      <c r="M62" s="56"/>
      <c r="P62" s="30"/>
      <c r="R62" s="30"/>
    </row>
    <row r="63" spans="1:18" s="6" customFormat="1" x14ac:dyDescent="0.3">
      <c r="A63" s="30">
        <v>3351</v>
      </c>
      <c r="B63" s="6" t="s">
        <v>104</v>
      </c>
      <c r="C63" s="30">
        <v>12</v>
      </c>
      <c r="D63" s="6" t="s">
        <v>4205</v>
      </c>
      <c r="E63" s="6" t="s">
        <v>4203</v>
      </c>
      <c r="F63" s="6" t="s">
        <v>4204</v>
      </c>
      <c r="G63" s="6" t="s">
        <v>8</v>
      </c>
      <c r="H63" s="6" t="s">
        <v>2809</v>
      </c>
      <c r="I63" s="6">
        <v>1</v>
      </c>
      <c r="J63" s="6">
        <v>0</v>
      </c>
      <c r="K63" s="9"/>
      <c r="M63" s="56"/>
      <c r="P63" s="30"/>
      <c r="R63" s="30"/>
    </row>
    <row r="64" spans="1:18" s="6" customFormat="1" x14ac:dyDescent="0.3">
      <c r="A64" s="30">
        <v>3351</v>
      </c>
      <c r="B64" s="6" t="s">
        <v>104</v>
      </c>
      <c r="C64" s="30">
        <v>12</v>
      </c>
      <c r="D64" s="6" t="s">
        <v>2798</v>
      </c>
      <c r="E64" s="6" t="s">
        <v>4203</v>
      </c>
      <c r="F64" s="6" t="s">
        <v>4206</v>
      </c>
      <c r="G64" s="6" t="s">
        <v>8</v>
      </c>
      <c r="H64" s="6" t="s">
        <v>2809</v>
      </c>
      <c r="I64" s="6">
        <v>1</v>
      </c>
      <c r="J64" s="6">
        <v>1</v>
      </c>
      <c r="K64" s="9"/>
      <c r="M64" s="56"/>
      <c r="P64" s="30"/>
      <c r="R64" s="30"/>
    </row>
    <row r="65" spans="1:18" s="6" customFormat="1" x14ac:dyDescent="0.3">
      <c r="A65" s="30">
        <v>3351</v>
      </c>
      <c r="B65" s="6" t="s">
        <v>104</v>
      </c>
      <c r="C65" s="30">
        <v>12</v>
      </c>
      <c r="D65" s="6" t="s">
        <v>3765</v>
      </c>
      <c r="E65" s="6" t="s">
        <v>4203</v>
      </c>
      <c r="F65" s="6" t="s">
        <v>4206</v>
      </c>
      <c r="G65" s="6" t="s">
        <v>8</v>
      </c>
      <c r="H65" s="6" t="s">
        <v>2809</v>
      </c>
      <c r="I65" s="6">
        <v>1</v>
      </c>
      <c r="J65" s="6">
        <v>0</v>
      </c>
      <c r="K65" s="9"/>
      <c r="M65" s="56"/>
      <c r="P65" s="30"/>
      <c r="R65" s="30"/>
    </row>
    <row r="66" spans="1:18" s="6" customFormat="1" x14ac:dyDescent="0.3">
      <c r="A66" s="30">
        <v>3351</v>
      </c>
      <c r="B66" s="6" t="s">
        <v>104</v>
      </c>
      <c r="C66" s="30">
        <v>12</v>
      </c>
      <c r="D66" s="6" t="s">
        <v>4207</v>
      </c>
      <c r="E66" s="6" t="s">
        <v>4203</v>
      </c>
      <c r="F66" s="6" t="s">
        <v>4206</v>
      </c>
      <c r="G66" s="6" t="s">
        <v>8</v>
      </c>
      <c r="H66" s="6" t="s">
        <v>2809</v>
      </c>
      <c r="I66" s="6">
        <v>1</v>
      </c>
      <c r="J66" s="6">
        <v>0</v>
      </c>
      <c r="K66" s="9"/>
      <c r="M66" s="56"/>
      <c r="P66" s="30"/>
      <c r="R66" s="30"/>
    </row>
    <row r="67" spans="1:18" s="6" customFormat="1" x14ac:dyDescent="0.3">
      <c r="A67" s="30">
        <v>3351</v>
      </c>
      <c r="B67" s="6" t="s">
        <v>104</v>
      </c>
      <c r="C67" s="30">
        <v>12</v>
      </c>
      <c r="D67" s="6" t="s">
        <v>4208</v>
      </c>
      <c r="E67" s="6" t="s">
        <v>4203</v>
      </c>
      <c r="F67" s="6" t="s">
        <v>4206</v>
      </c>
      <c r="G67" s="6" t="s">
        <v>8</v>
      </c>
      <c r="H67" s="6" t="s">
        <v>2809</v>
      </c>
      <c r="I67" s="6">
        <v>1</v>
      </c>
      <c r="J67" s="6">
        <v>0</v>
      </c>
      <c r="K67" s="9"/>
      <c r="M67" s="56"/>
      <c r="P67" s="30"/>
      <c r="R67" s="30"/>
    </row>
    <row r="68" spans="1:18" s="6" customFormat="1" x14ac:dyDescent="0.3">
      <c r="A68" s="30">
        <v>3351</v>
      </c>
      <c r="B68" s="6" t="s">
        <v>104</v>
      </c>
      <c r="C68" s="30">
        <v>12</v>
      </c>
      <c r="D68" s="6" t="s">
        <v>2806</v>
      </c>
      <c r="E68" s="6" t="s">
        <v>4203</v>
      </c>
      <c r="F68" s="6" t="s">
        <v>4206</v>
      </c>
      <c r="G68" s="6" t="s">
        <v>8</v>
      </c>
      <c r="H68" s="6" t="s">
        <v>2809</v>
      </c>
      <c r="I68" s="6">
        <v>1</v>
      </c>
      <c r="J68" s="6">
        <v>0</v>
      </c>
      <c r="K68" s="9"/>
      <c r="M68" s="56"/>
      <c r="P68" s="30"/>
      <c r="R68" s="30"/>
    </row>
    <row r="69" spans="1:18" s="6" customFormat="1" x14ac:dyDescent="0.3">
      <c r="A69" s="30">
        <v>3351</v>
      </c>
      <c r="B69" s="6" t="s">
        <v>104</v>
      </c>
      <c r="C69" s="30">
        <v>12</v>
      </c>
      <c r="D69" s="6" t="s">
        <v>3759</v>
      </c>
      <c r="E69" s="6" t="s">
        <v>4203</v>
      </c>
      <c r="F69" s="6" t="s">
        <v>4209</v>
      </c>
      <c r="G69" s="6" t="s">
        <v>8</v>
      </c>
      <c r="H69" s="6" t="s">
        <v>2809</v>
      </c>
      <c r="I69" s="6">
        <v>1</v>
      </c>
      <c r="J69" s="6">
        <v>0</v>
      </c>
      <c r="K69" s="9"/>
      <c r="M69" s="56"/>
      <c r="P69" s="30"/>
      <c r="R69" s="30"/>
    </row>
    <row r="70" spans="1:18" s="6" customFormat="1" x14ac:dyDescent="0.3">
      <c r="A70" s="30">
        <v>3351</v>
      </c>
      <c r="B70" s="6" t="s">
        <v>104</v>
      </c>
      <c r="C70" s="30">
        <v>12</v>
      </c>
      <c r="D70" s="6" t="s">
        <v>3869</v>
      </c>
      <c r="E70" s="6" t="s">
        <v>4203</v>
      </c>
      <c r="F70" s="6" t="s">
        <v>4209</v>
      </c>
      <c r="G70" s="6" t="s">
        <v>8</v>
      </c>
      <c r="H70" s="6" t="s">
        <v>2809</v>
      </c>
      <c r="I70" s="6">
        <v>1</v>
      </c>
      <c r="J70" s="6">
        <v>0</v>
      </c>
      <c r="K70" s="9"/>
      <c r="M70" s="56"/>
      <c r="P70" s="30"/>
      <c r="R70" s="30"/>
    </row>
    <row r="71" spans="1:18" s="6" customFormat="1" x14ac:dyDescent="0.3">
      <c r="A71" s="30">
        <v>3351</v>
      </c>
      <c r="B71" s="6" t="s">
        <v>104</v>
      </c>
      <c r="C71" s="30">
        <v>12</v>
      </c>
      <c r="D71" s="6" t="s">
        <v>2768</v>
      </c>
      <c r="E71" s="6" t="s">
        <v>4203</v>
      </c>
      <c r="F71" s="6" t="s">
        <v>4209</v>
      </c>
      <c r="G71" s="6" t="s">
        <v>8</v>
      </c>
      <c r="H71" s="6" t="s">
        <v>2809</v>
      </c>
      <c r="I71" s="6">
        <v>1</v>
      </c>
      <c r="J71" s="6">
        <v>0</v>
      </c>
      <c r="K71" s="9"/>
      <c r="M71" s="56"/>
      <c r="P71" s="30"/>
      <c r="R71" s="30"/>
    </row>
    <row r="72" spans="1:18" s="6" customFormat="1" x14ac:dyDescent="0.3">
      <c r="A72" s="30">
        <v>3351</v>
      </c>
      <c r="B72" s="6" t="s">
        <v>104</v>
      </c>
      <c r="C72" s="30">
        <v>12</v>
      </c>
      <c r="D72" s="6" t="s">
        <v>2757</v>
      </c>
      <c r="E72" s="6" t="s">
        <v>4203</v>
      </c>
      <c r="F72" s="6" t="s">
        <v>4206</v>
      </c>
      <c r="G72" s="6" t="s">
        <v>8</v>
      </c>
      <c r="H72" s="6" t="s">
        <v>2809</v>
      </c>
      <c r="I72" s="6">
        <v>1</v>
      </c>
      <c r="J72" s="6">
        <v>0</v>
      </c>
      <c r="K72" s="9"/>
      <c r="M72" s="56"/>
      <c r="P72" s="30"/>
      <c r="R72" s="30"/>
    </row>
    <row r="73" spans="1:18" s="6" customFormat="1" x14ac:dyDescent="0.3">
      <c r="A73" s="30">
        <v>3351</v>
      </c>
      <c r="B73" s="6" t="s">
        <v>104</v>
      </c>
      <c r="C73" s="30">
        <v>12</v>
      </c>
      <c r="D73" s="6" t="s">
        <v>2757</v>
      </c>
      <c r="E73" s="6" t="s">
        <v>4203</v>
      </c>
      <c r="F73" s="6" t="s">
        <v>4204</v>
      </c>
      <c r="G73" s="6" t="s">
        <v>8</v>
      </c>
      <c r="H73" s="6" t="s">
        <v>2809</v>
      </c>
      <c r="I73" s="6">
        <v>1</v>
      </c>
      <c r="J73" s="6">
        <v>0</v>
      </c>
      <c r="K73" s="9"/>
      <c r="M73" s="56"/>
      <c r="P73" s="30"/>
      <c r="R73" s="30"/>
    </row>
    <row r="74" spans="1:18" s="6" customFormat="1" x14ac:dyDescent="0.3">
      <c r="A74" s="30">
        <v>3351</v>
      </c>
      <c r="B74" s="6" t="s">
        <v>104</v>
      </c>
      <c r="C74" s="30">
        <v>12</v>
      </c>
      <c r="D74" s="6" t="s">
        <v>2757</v>
      </c>
      <c r="E74" s="6" t="s">
        <v>4203</v>
      </c>
      <c r="F74" s="6" t="s">
        <v>4209</v>
      </c>
      <c r="G74" s="6" t="s">
        <v>8</v>
      </c>
      <c r="H74" s="6" t="s">
        <v>2809</v>
      </c>
      <c r="I74" s="6">
        <v>1</v>
      </c>
      <c r="J74" s="6">
        <v>0</v>
      </c>
      <c r="K74" s="9"/>
      <c r="M74" s="56"/>
      <c r="P74" s="30"/>
      <c r="R74" s="30"/>
    </row>
    <row r="75" spans="1:18" s="6" customFormat="1" x14ac:dyDescent="0.3">
      <c r="A75" s="30">
        <v>3351</v>
      </c>
      <c r="B75" s="6" t="s">
        <v>104</v>
      </c>
      <c r="C75" s="30">
        <v>12</v>
      </c>
      <c r="D75" s="6" t="s">
        <v>3757</v>
      </c>
      <c r="E75" s="6" t="s">
        <v>3954</v>
      </c>
      <c r="F75" s="6" t="s">
        <v>3955</v>
      </c>
      <c r="G75" s="6" t="s">
        <v>8</v>
      </c>
      <c r="H75" s="6" t="s">
        <v>2809</v>
      </c>
      <c r="I75" s="1">
        <v>1</v>
      </c>
      <c r="J75" s="1">
        <v>0</v>
      </c>
      <c r="K75" s="149"/>
      <c r="L75" s="1"/>
      <c r="M75" s="114"/>
      <c r="P75" s="30"/>
      <c r="R75" s="30"/>
    </row>
    <row r="76" spans="1:18" s="6" customFormat="1" x14ac:dyDescent="0.3">
      <c r="A76" s="30">
        <v>3351</v>
      </c>
      <c r="B76" s="6" t="s">
        <v>104</v>
      </c>
      <c r="C76" s="30">
        <v>12</v>
      </c>
      <c r="D76" s="6" t="s">
        <v>2765</v>
      </c>
      <c r="E76" s="6" t="s">
        <v>3753</v>
      </c>
      <c r="F76" s="6" t="s">
        <v>3754</v>
      </c>
      <c r="G76" s="6" t="s">
        <v>8</v>
      </c>
      <c r="H76" s="6" t="s">
        <v>2809</v>
      </c>
      <c r="I76" s="6">
        <v>1</v>
      </c>
      <c r="J76" s="6">
        <v>1</v>
      </c>
      <c r="K76" s="9"/>
      <c r="M76" s="56"/>
      <c r="P76" s="30"/>
      <c r="R76" s="30"/>
    </row>
    <row r="77" spans="1:18" s="6" customFormat="1" x14ac:dyDescent="0.3">
      <c r="A77" s="96" t="s">
        <v>2561</v>
      </c>
      <c r="B77" s="1"/>
      <c r="C77" s="97"/>
      <c r="D77" s="1"/>
      <c r="E77" s="1"/>
      <c r="F77" s="1"/>
      <c r="G77" s="1"/>
      <c r="H77" s="1"/>
      <c r="I77" s="6">
        <f>SUM(I60:I76)</f>
        <v>17</v>
      </c>
      <c r="J77" s="6">
        <f>SUM(J60:J76)</f>
        <v>3</v>
      </c>
      <c r="K77" s="9">
        <v>0</v>
      </c>
      <c r="L77" s="6">
        <f>Pathways!I106</f>
        <v>7</v>
      </c>
      <c r="M77" s="56">
        <f>J77/L77</f>
        <v>0.42857142857142855</v>
      </c>
      <c r="P77" s="30"/>
      <c r="R77" s="30"/>
    </row>
    <row r="78" spans="1:18" x14ac:dyDescent="0.3">
      <c r="A78" s="96"/>
      <c r="B78" s="1"/>
      <c r="C78" s="97"/>
      <c r="D78" s="1"/>
      <c r="E78" s="1"/>
      <c r="F78" s="1"/>
      <c r="G78" s="1"/>
      <c r="H78" s="1"/>
      <c r="M78" s="56"/>
      <c r="P78" s="30"/>
      <c r="R78" s="30"/>
    </row>
    <row r="79" spans="1:18" x14ac:dyDescent="0.3">
      <c r="A79" s="30">
        <v>8976</v>
      </c>
      <c r="B79" s="6" t="s">
        <v>104</v>
      </c>
      <c r="C79" s="30">
        <v>12</v>
      </c>
      <c r="D79" s="6" t="s">
        <v>3759</v>
      </c>
      <c r="E79" s="6" t="s">
        <v>4476</v>
      </c>
      <c r="F79" s="6" t="s">
        <v>4477</v>
      </c>
      <c r="G79" s="6" t="s">
        <v>10</v>
      </c>
      <c r="H79" s="6" t="s">
        <v>4216</v>
      </c>
      <c r="I79" s="6">
        <v>1</v>
      </c>
      <c r="J79" s="6">
        <v>1</v>
      </c>
      <c r="M79" s="56"/>
      <c r="P79" s="30"/>
      <c r="R79" s="30"/>
    </row>
    <row r="80" spans="1:18" x14ac:dyDescent="0.3">
      <c r="A80" s="30">
        <v>8976</v>
      </c>
      <c r="B80" s="6" t="s">
        <v>104</v>
      </c>
      <c r="C80" s="30">
        <v>12</v>
      </c>
      <c r="D80" s="6" t="s">
        <v>2765</v>
      </c>
      <c r="E80" s="6" t="s">
        <v>4472</v>
      </c>
      <c r="F80" s="6" t="s">
        <v>4478</v>
      </c>
      <c r="G80" s="6" t="s">
        <v>10</v>
      </c>
      <c r="H80" s="6" t="s">
        <v>4216</v>
      </c>
      <c r="I80" s="6">
        <v>1</v>
      </c>
      <c r="J80" s="6">
        <v>1</v>
      </c>
      <c r="M80" s="56"/>
    </row>
    <row r="81" spans="1:24" s="6" customFormat="1" x14ac:dyDescent="0.3">
      <c r="A81" s="30">
        <v>8976</v>
      </c>
      <c r="B81" s="6" t="s">
        <v>104</v>
      </c>
      <c r="C81" s="30">
        <v>12</v>
      </c>
      <c r="D81" s="6" t="s">
        <v>2768</v>
      </c>
      <c r="E81" s="6" t="s">
        <v>4199</v>
      </c>
      <c r="F81" s="6" t="s">
        <v>4161</v>
      </c>
      <c r="G81" s="6" t="s">
        <v>10</v>
      </c>
      <c r="H81" s="6" t="s">
        <v>4216</v>
      </c>
      <c r="I81" s="6">
        <v>1</v>
      </c>
      <c r="J81" s="6">
        <v>1</v>
      </c>
      <c r="K81" s="9" t="s">
        <v>81</v>
      </c>
      <c r="M81" s="56"/>
      <c r="P81" s="30"/>
      <c r="R81" s="30"/>
    </row>
    <row r="82" spans="1:24" x14ac:dyDescent="0.3">
      <c r="A82" s="96" t="s">
        <v>2561</v>
      </c>
      <c r="B82" s="1"/>
      <c r="C82" s="97"/>
      <c r="D82" s="1"/>
      <c r="E82" s="1"/>
      <c r="F82" s="1"/>
      <c r="G82" s="1"/>
      <c r="H82" s="1"/>
      <c r="I82" s="6">
        <f>SUM(I79:I81)</f>
        <v>3</v>
      </c>
      <c r="J82" s="6">
        <f>SUM(J79:J81)</f>
        <v>3</v>
      </c>
      <c r="K82" s="9">
        <v>0</v>
      </c>
      <c r="L82" s="6">
        <f>Pathways!I152</f>
        <v>13</v>
      </c>
      <c r="M82" s="56">
        <f>J82/L82</f>
        <v>0.23076923076923078</v>
      </c>
      <c r="P82" s="30"/>
      <c r="R82" s="30"/>
    </row>
    <row r="83" spans="1:24" x14ac:dyDescent="0.3">
      <c r="A83" s="96"/>
      <c r="B83" s="1"/>
      <c r="C83" s="97"/>
      <c r="D83" s="1"/>
      <c r="E83" s="1"/>
      <c r="F83" s="1"/>
      <c r="G83" s="1"/>
      <c r="H83" s="1"/>
      <c r="M83" s="56"/>
      <c r="P83" s="30"/>
      <c r="R83" s="30"/>
    </row>
    <row r="84" spans="1:24" x14ac:dyDescent="0.3">
      <c r="A84" s="30">
        <v>787701</v>
      </c>
      <c r="B84" s="6" t="s">
        <v>104</v>
      </c>
      <c r="C84" s="30">
        <v>12</v>
      </c>
      <c r="D84" s="6" t="s">
        <v>3845</v>
      </c>
      <c r="E84" s="6" t="s">
        <v>4570</v>
      </c>
      <c r="F84" s="6" t="s">
        <v>4574</v>
      </c>
      <c r="G84" s="6" t="s">
        <v>11</v>
      </c>
      <c r="H84" s="6" t="s">
        <v>2789</v>
      </c>
      <c r="I84" s="6">
        <v>1</v>
      </c>
      <c r="J84" s="6">
        <v>1</v>
      </c>
      <c r="M84" s="56"/>
      <c r="P84" s="30"/>
      <c r="R84" s="30"/>
    </row>
    <row r="85" spans="1:24" x14ac:dyDescent="0.3">
      <c r="A85" s="30">
        <v>787701</v>
      </c>
      <c r="B85" s="6" t="s">
        <v>104</v>
      </c>
      <c r="C85" s="30">
        <v>12</v>
      </c>
      <c r="D85" s="6" t="s">
        <v>2765</v>
      </c>
      <c r="E85" s="6" t="s">
        <v>4461</v>
      </c>
      <c r="F85" s="6" t="s">
        <v>4483</v>
      </c>
      <c r="G85" s="6" t="s">
        <v>11</v>
      </c>
      <c r="H85" s="6" t="s">
        <v>2789</v>
      </c>
      <c r="I85" s="6">
        <v>1</v>
      </c>
      <c r="J85" s="6">
        <v>1</v>
      </c>
      <c r="M85" s="56"/>
      <c r="P85" s="30"/>
      <c r="R85" s="30"/>
    </row>
    <row r="86" spans="1:24" s="6" customFormat="1" x14ac:dyDescent="0.3">
      <c r="A86" s="30">
        <v>787701</v>
      </c>
      <c r="B86" s="6" t="s">
        <v>104</v>
      </c>
      <c r="C86" s="30">
        <v>12</v>
      </c>
      <c r="D86" s="6" t="s">
        <v>3760</v>
      </c>
      <c r="E86" s="6" t="s">
        <v>4195</v>
      </c>
      <c r="F86" s="6" t="s">
        <v>4218</v>
      </c>
      <c r="G86" s="6" t="s">
        <v>11</v>
      </c>
      <c r="H86" s="6" t="s">
        <v>2789</v>
      </c>
      <c r="I86" s="6">
        <v>1</v>
      </c>
      <c r="J86" s="6">
        <v>1</v>
      </c>
      <c r="K86" s="9"/>
      <c r="M86" s="56"/>
      <c r="P86" s="30"/>
      <c r="R86" s="30"/>
    </row>
    <row r="87" spans="1:24" x14ac:dyDescent="0.3">
      <c r="A87" s="30">
        <v>787701</v>
      </c>
      <c r="B87" s="6" t="s">
        <v>104</v>
      </c>
      <c r="C87" s="30">
        <v>12</v>
      </c>
      <c r="D87" s="6" t="s">
        <v>3969</v>
      </c>
      <c r="E87" s="6" t="s">
        <v>3968</v>
      </c>
      <c r="F87" s="6" t="s">
        <v>3970</v>
      </c>
      <c r="G87" s="6" t="s">
        <v>11</v>
      </c>
      <c r="H87" s="6" t="s">
        <v>2789</v>
      </c>
      <c r="I87" s="6">
        <v>1</v>
      </c>
      <c r="J87" s="6">
        <v>1</v>
      </c>
      <c r="M87" s="56"/>
      <c r="P87" s="30"/>
      <c r="R87" s="30"/>
    </row>
    <row r="88" spans="1:24" s="6" customFormat="1" x14ac:dyDescent="0.3">
      <c r="A88" s="30">
        <v>787701</v>
      </c>
      <c r="B88" s="6" t="s">
        <v>104</v>
      </c>
      <c r="C88" s="30">
        <v>12</v>
      </c>
      <c r="D88" s="6" t="s">
        <v>2804</v>
      </c>
      <c r="E88" s="6" t="s">
        <v>3772</v>
      </c>
      <c r="F88" s="6" t="s">
        <v>3776</v>
      </c>
      <c r="G88" s="6" t="s">
        <v>11</v>
      </c>
      <c r="H88" s="6" t="s">
        <v>2789</v>
      </c>
      <c r="I88" s="6">
        <v>1</v>
      </c>
      <c r="J88" s="6">
        <v>1</v>
      </c>
      <c r="K88" s="9"/>
      <c r="M88" s="56"/>
      <c r="P88" s="30"/>
      <c r="R88" s="30"/>
    </row>
    <row r="89" spans="1:24" s="6" customFormat="1" x14ac:dyDescent="0.3">
      <c r="A89" s="30">
        <v>787701</v>
      </c>
      <c r="B89" s="6" t="s">
        <v>104</v>
      </c>
      <c r="C89" s="30">
        <v>12</v>
      </c>
      <c r="D89" s="6" t="s">
        <v>3759</v>
      </c>
      <c r="E89" s="6" t="s">
        <v>3777</v>
      </c>
      <c r="F89" s="6" t="s">
        <v>3778</v>
      </c>
      <c r="G89" s="6" t="s">
        <v>11</v>
      </c>
      <c r="H89" s="6" t="s">
        <v>2789</v>
      </c>
      <c r="I89" s="6">
        <v>1</v>
      </c>
      <c r="J89" s="6">
        <v>1</v>
      </c>
      <c r="K89" s="9"/>
      <c r="M89" s="56"/>
      <c r="P89" s="30"/>
      <c r="R89" s="30"/>
    </row>
    <row r="90" spans="1:24" s="6" customFormat="1" x14ac:dyDescent="0.3">
      <c r="A90" s="30">
        <v>787701</v>
      </c>
      <c r="B90" s="6" t="s">
        <v>104</v>
      </c>
      <c r="C90" s="30">
        <v>12</v>
      </c>
      <c r="D90" s="6" t="s">
        <v>3760</v>
      </c>
      <c r="E90" s="6" t="s">
        <v>3751</v>
      </c>
      <c r="F90" s="6" t="s">
        <v>3761</v>
      </c>
      <c r="G90" s="6" t="s">
        <v>11</v>
      </c>
      <c r="H90" s="6" t="s">
        <v>2789</v>
      </c>
      <c r="I90" s="6">
        <v>1</v>
      </c>
      <c r="J90" s="6">
        <v>1</v>
      </c>
      <c r="K90" s="9"/>
      <c r="M90" s="56"/>
    </row>
    <row r="91" spans="1:24" s="6" customFormat="1" x14ac:dyDescent="0.3">
      <c r="A91" s="30">
        <v>787701</v>
      </c>
      <c r="B91" s="6" t="s">
        <v>104</v>
      </c>
      <c r="C91" s="30">
        <v>12</v>
      </c>
      <c r="D91" s="6" t="s">
        <v>2786</v>
      </c>
      <c r="E91" s="6" t="s">
        <v>2787</v>
      </c>
      <c r="F91" s="6" t="s">
        <v>2788</v>
      </c>
      <c r="G91" s="6" t="s">
        <v>11</v>
      </c>
      <c r="H91" s="6" t="s">
        <v>2789</v>
      </c>
      <c r="I91" s="6">
        <v>1</v>
      </c>
      <c r="J91" s="6">
        <v>1</v>
      </c>
      <c r="K91" s="9"/>
      <c r="M91" s="56"/>
    </row>
    <row r="92" spans="1:24" s="6" customFormat="1" x14ac:dyDescent="0.3">
      <c r="A92" s="30">
        <v>787701</v>
      </c>
      <c r="B92" s="6" t="s">
        <v>104</v>
      </c>
      <c r="C92" s="30">
        <v>12</v>
      </c>
      <c r="D92" s="6" t="s">
        <v>2790</v>
      </c>
      <c r="E92" s="6" t="s">
        <v>2787</v>
      </c>
      <c r="F92" s="6" t="s">
        <v>2788</v>
      </c>
      <c r="G92" s="6" t="s">
        <v>11</v>
      </c>
      <c r="H92" s="6" t="s">
        <v>2789</v>
      </c>
      <c r="I92" s="6">
        <v>1</v>
      </c>
      <c r="J92" s="6">
        <v>0</v>
      </c>
      <c r="K92" s="9"/>
      <c r="M92" s="56"/>
    </row>
    <row r="93" spans="1:24" s="107" customFormat="1" x14ac:dyDescent="0.3">
      <c r="A93" s="96" t="s">
        <v>2561</v>
      </c>
      <c r="B93" s="1"/>
      <c r="C93" s="97"/>
      <c r="D93" s="1"/>
      <c r="E93" s="1"/>
      <c r="F93" s="1"/>
      <c r="G93" s="1"/>
      <c r="H93" s="1"/>
      <c r="I93" s="6">
        <f>SUM(I84:I92)</f>
        <v>9</v>
      </c>
      <c r="J93" s="6">
        <f>SUM(J84:J92)</f>
        <v>8</v>
      </c>
      <c r="K93" s="9">
        <v>0</v>
      </c>
      <c r="L93" s="6">
        <f>Pathways!I126</f>
        <v>18</v>
      </c>
      <c r="M93" s="56">
        <f>J93/L93</f>
        <v>0.44444444444444442</v>
      </c>
      <c r="P93" s="30"/>
      <c r="Q93" s="6"/>
      <c r="R93" s="30"/>
      <c r="S93" s="6"/>
      <c r="T93" s="6"/>
      <c r="U93" s="6"/>
      <c r="V93" s="6"/>
      <c r="W93" s="6"/>
      <c r="X93" s="6"/>
    </row>
    <row r="94" spans="1:24" x14ac:dyDescent="0.3">
      <c r="A94" s="27"/>
      <c r="B94" s="3"/>
      <c r="C94" s="27"/>
      <c r="D94" s="3"/>
      <c r="E94" s="3"/>
      <c r="F94" s="3"/>
      <c r="G94" s="3"/>
      <c r="H94" s="3"/>
      <c r="I94" s="3"/>
      <c r="J94" s="3"/>
      <c r="K94" s="49"/>
      <c r="L94" s="3"/>
      <c r="M94" s="48"/>
      <c r="P94" s="30"/>
      <c r="R94" s="30"/>
    </row>
    <row r="95" spans="1:24" x14ac:dyDescent="0.3">
      <c r="A95" s="30">
        <v>7648734</v>
      </c>
      <c r="B95" s="6" t="s">
        <v>104</v>
      </c>
      <c r="C95" s="30">
        <v>12</v>
      </c>
      <c r="D95" s="6" t="s">
        <v>2804</v>
      </c>
      <c r="E95" s="6" t="s">
        <v>4575</v>
      </c>
      <c r="F95" s="6" t="s">
        <v>4576</v>
      </c>
      <c r="G95" s="6" t="s">
        <v>9</v>
      </c>
      <c r="H95" s="6" t="s">
        <v>2809</v>
      </c>
      <c r="I95" s="1">
        <v>1</v>
      </c>
      <c r="J95" s="1">
        <v>1</v>
      </c>
      <c r="K95" s="49"/>
      <c r="L95" s="3"/>
      <c r="M95" s="48"/>
      <c r="P95" s="30"/>
      <c r="R95" s="30"/>
    </row>
    <row r="96" spans="1:24" x14ac:dyDescent="0.3">
      <c r="A96" s="30">
        <v>7648734</v>
      </c>
      <c r="B96" s="6" t="s">
        <v>104</v>
      </c>
      <c r="C96" s="30">
        <v>12</v>
      </c>
      <c r="D96" s="6" t="s">
        <v>2786</v>
      </c>
      <c r="E96" s="6" t="s">
        <v>4570</v>
      </c>
      <c r="F96" s="6" t="s">
        <v>3970</v>
      </c>
      <c r="G96" s="6" t="s">
        <v>9</v>
      </c>
      <c r="H96" s="6" t="s">
        <v>2809</v>
      </c>
      <c r="I96" s="1">
        <v>1</v>
      </c>
      <c r="J96" s="1">
        <v>0</v>
      </c>
      <c r="K96" s="49"/>
      <c r="L96" s="3"/>
      <c r="M96" s="48"/>
      <c r="P96" s="30"/>
      <c r="R96" s="30"/>
    </row>
    <row r="97" spans="1:24" x14ac:dyDescent="0.3">
      <c r="A97" s="30">
        <v>7648734</v>
      </c>
      <c r="B97" s="6" t="s">
        <v>104</v>
      </c>
      <c r="C97" s="30">
        <v>12</v>
      </c>
      <c r="D97" s="6" t="s">
        <v>2813</v>
      </c>
      <c r="E97" s="6" t="s">
        <v>4577</v>
      </c>
      <c r="F97" s="6" t="s">
        <v>4578</v>
      </c>
      <c r="G97" s="6" t="s">
        <v>9</v>
      </c>
      <c r="H97" s="6" t="s">
        <v>2809</v>
      </c>
      <c r="I97" s="1">
        <v>1</v>
      </c>
      <c r="J97" s="1">
        <v>0</v>
      </c>
      <c r="K97" s="49"/>
      <c r="L97" s="3"/>
      <c r="M97" s="48"/>
      <c r="P97" s="30"/>
      <c r="R97" s="30"/>
    </row>
    <row r="98" spans="1:24" x14ac:dyDescent="0.3">
      <c r="A98" s="30">
        <v>7648734</v>
      </c>
      <c r="B98" s="6" t="s">
        <v>104</v>
      </c>
      <c r="C98" s="30">
        <v>12</v>
      </c>
      <c r="D98" s="6" t="s">
        <v>2810</v>
      </c>
      <c r="E98" s="6" t="s">
        <v>4455</v>
      </c>
      <c r="F98" s="6" t="s">
        <v>4489</v>
      </c>
      <c r="G98" s="6" t="s">
        <v>9</v>
      </c>
      <c r="H98" s="6" t="s">
        <v>2809</v>
      </c>
      <c r="I98" s="1">
        <v>1</v>
      </c>
      <c r="J98" s="1">
        <v>1</v>
      </c>
      <c r="K98" s="49"/>
      <c r="L98" s="3"/>
      <c r="M98" s="48"/>
      <c r="P98" s="30"/>
      <c r="R98" s="30"/>
    </row>
    <row r="99" spans="1:24" x14ac:dyDescent="0.3">
      <c r="A99" s="30">
        <v>7648734</v>
      </c>
      <c r="B99" s="6" t="s">
        <v>104</v>
      </c>
      <c r="C99" s="30">
        <v>12</v>
      </c>
      <c r="D99" s="6" t="s">
        <v>2801</v>
      </c>
      <c r="E99" s="6" t="s">
        <v>4325</v>
      </c>
      <c r="F99" s="6" t="s">
        <v>4324</v>
      </c>
      <c r="G99" s="6" t="s">
        <v>9</v>
      </c>
      <c r="H99" s="6" t="s">
        <v>2809</v>
      </c>
      <c r="I99" s="1">
        <v>1</v>
      </c>
      <c r="J99" s="1">
        <v>0</v>
      </c>
      <c r="K99" s="49"/>
      <c r="L99" s="3"/>
      <c r="M99" s="48"/>
      <c r="P99" s="30"/>
      <c r="R99" s="30"/>
    </row>
    <row r="100" spans="1:24" x14ac:dyDescent="0.3">
      <c r="A100" s="30">
        <v>7648734</v>
      </c>
      <c r="B100" s="6" t="s">
        <v>104</v>
      </c>
      <c r="C100" s="30">
        <v>12</v>
      </c>
      <c r="D100" s="6" t="s">
        <v>3971</v>
      </c>
      <c r="E100" s="6" t="s">
        <v>3953</v>
      </c>
      <c r="F100" s="6" t="s">
        <v>3976</v>
      </c>
      <c r="G100" s="6" t="s">
        <v>9</v>
      </c>
      <c r="H100" s="6" t="s">
        <v>2809</v>
      </c>
      <c r="I100" s="1">
        <v>1</v>
      </c>
      <c r="J100" s="1">
        <v>1</v>
      </c>
      <c r="K100" s="49"/>
      <c r="L100" s="3"/>
      <c r="M100" s="48"/>
      <c r="P100" s="30"/>
      <c r="R100" s="30"/>
    </row>
    <row r="101" spans="1:24" s="6" customFormat="1" x14ac:dyDescent="0.3">
      <c r="A101" s="30">
        <v>7648734</v>
      </c>
      <c r="B101" s="6" t="s">
        <v>104</v>
      </c>
      <c r="C101" s="30">
        <v>12</v>
      </c>
      <c r="D101" s="6" t="s">
        <v>3862</v>
      </c>
      <c r="E101" s="6" t="s">
        <v>3863</v>
      </c>
      <c r="F101" s="6" t="s">
        <v>3864</v>
      </c>
      <c r="G101" s="6" t="s">
        <v>9</v>
      </c>
      <c r="H101" s="6" t="s">
        <v>2809</v>
      </c>
      <c r="I101" s="6">
        <v>1</v>
      </c>
      <c r="J101" s="6">
        <v>0</v>
      </c>
      <c r="K101" s="9"/>
      <c r="M101" s="56"/>
      <c r="P101" s="30"/>
      <c r="R101" s="30"/>
    </row>
    <row r="102" spans="1:24" s="6" customFormat="1" x14ac:dyDescent="0.3">
      <c r="A102" s="30">
        <v>7648734</v>
      </c>
      <c r="B102" s="6" t="s">
        <v>104</v>
      </c>
      <c r="C102" s="30">
        <v>12</v>
      </c>
      <c r="D102" s="6" t="s">
        <v>3780</v>
      </c>
      <c r="E102" s="6" t="s">
        <v>3770</v>
      </c>
      <c r="F102" s="6" t="s">
        <v>3781</v>
      </c>
      <c r="G102" s="6" t="s">
        <v>9</v>
      </c>
      <c r="H102" s="6" t="s">
        <v>2809</v>
      </c>
      <c r="I102" s="6">
        <v>1</v>
      </c>
      <c r="J102" s="6">
        <v>1</v>
      </c>
      <c r="K102" s="9"/>
      <c r="M102" s="56"/>
      <c r="P102" s="30"/>
      <c r="R102" s="30"/>
    </row>
    <row r="103" spans="1:24" s="6" customFormat="1" x14ac:dyDescent="0.3">
      <c r="A103" s="30">
        <v>7648734</v>
      </c>
      <c r="B103" s="6" t="s">
        <v>104</v>
      </c>
      <c r="C103" s="30">
        <v>12</v>
      </c>
      <c r="D103" s="6" t="s">
        <v>3782</v>
      </c>
      <c r="E103" s="6" t="s">
        <v>3770</v>
      </c>
      <c r="F103" s="6" t="s">
        <v>3781</v>
      </c>
      <c r="G103" s="6" t="s">
        <v>9</v>
      </c>
      <c r="H103" s="6" t="s">
        <v>2809</v>
      </c>
      <c r="I103" s="6">
        <v>1</v>
      </c>
      <c r="J103" s="6">
        <v>0</v>
      </c>
      <c r="K103" s="9"/>
      <c r="M103" s="56"/>
      <c r="P103" s="30"/>
      <c r="R103" s="30"/>
    </row>
    <row r="104" spans="1:24" s="6" customFormat="1" x14ac:dyDescent="0.3">
      <c r="A104" s="30">
        <v>7648734</v>
      </c>
      <c r="B104" s="6" t="s">
        <v>104</v>
      </c>
      <c r="C104" s="30">
        <v>12</v>
      </c>
      <c r="D104" s="6" t="s">
        <v>3783</v>
      </c>
      <c r="E104" s="6" t="s">
        <v>3772</v>
      </c>
      <c r="F104" s="6" t="s">
        <v>3784</v>
      </c>
      <c r="G104" s="6" t="s">
        <v>9</v>
      </c>
      <c r="H104" s="6" t="s">
        <v>2809</v>
      </c>
      <c r="I104" s="6">
        <v>1</v>
      </c>
      <c r="J104" s="6">
        <v>1</v>
      </c>
      <c r="K104" s="9"/>
      <c r="M104" s="56"/>
      <c r="P104" s="30"/>
      <c r="R104" s="30"/>
    </row>
    <row r="105" spans="1:24" s="6" customFormat="1" x14ac:dyDescent="0.3">
      <c r="A105" s="30">
        <v>7648734</v>
      </c>
      <c r="B105" s="6" t="s">
        <v>104</v>
      </c>
      <c r="C105" s="30">
        <v>12</v>
      </c>
      <c r="D105" s="6" t="s">
        <v>2790</v>
      </c>
      <c r="E105" s="6" t="s">
        <v>3772</v>
      </c>
      <c r="F105" s="6" t="s">
        <v>2808</v>
      </c>
      <c r="G105" s="6" t="s">
        <v>9</v>
      </c>
      <c r="H105" s="6" t="s">
        <v>2809</v>
      </c>
      <c r="I105" s="6">
        <v>1</v>
      </c>
      <c r="J105" s="6">
        <v>0</v>
      </c>
      <c r="K105" s="9"/>
      <c r="M105" s="56"/>
    </row>
    <row r="106" spans="1:24" s="6" customFormat="1" x14ac:dyDescent="0.3">
      <c r="A106" s="30">
        <v>7648734</v>
      </c>
      <c r="B106" s="6" t="s">
        <v>104</v>
      </c>
      <c r="C106" s="30">
        <v>12</v>
      </c>
      <c r="D106" s="6" t="s">
        <v>2786</v>
      </c>
      <c r="E106" s="6" t="s">
        <v>2758</v>
      </c>
      <c r="F106" s="6" t="s">
        <v>2808</v>
      </c>
      <c r="G106" s="6" t="s">
        <v>9</v>
      </c>
      <c r="H106" s="6" t="s">
        <v>2809</v>
      </c>
      <c r="I106" s="1">
        <v>1</v>
      </c>
      <c r="J106" s="1">
        <v>1</v>
      </c>
      <c r="K106" s="43"/>
      <c r="L106" s="2"/>
      <c r="M106" s="164"/>
    </row>
    <row r="107" spans="1:24" s="107" customFormat="1" x14ac:dyDescent="0.3">
      <c r="A107" s="96" t="s">
        <v>2561</v>
      </c>
      <c r="B107" s="1"/>
      <c r="C107" s="97"/>
      <c r="D107" s="1"/>
      <c r="E107" s="1"/>
      <c r="F107" s="1"/>
      <c r="G107" s="1"/>
      <c r="H107" s="1"/>
      <c r="I107" s="6">
        <f>SUM(I95:I106)</f>
        <v>12</v>
      </c>
      <c r="J107" s="6">
        <f>SUM(J95:J106)</f>
        <v>6</v>
      </c>
      <c r="K107" s="9">
        <v>0</v>
      </c>
      <c r="L107" s="6">
        <f>Pathways!I137</f>
        <v>9</v>
      </c>
      <c r="M107" s="56">
        <f>J107/L107</f>
        <v>0.66666666666666663</v>
      </c>
      <c r="P107" s="6"/>
      <c r="Q107" s="6"/>
      <c r="R107" s="6"/>
      <c r="S107" s="6"/>
      <c r="T107" s="6"/>
      <c r="U107" s="6"/>
      <c r="V107" s="6"/>
      <c r="W107" s="6"/>
      <c r="X107" s="6"/>
    </row>
    <row r="108" spans="1:24" x14ac:dyDescent="0.3">
      <c r="M108" s="56"/>
    </row>
    <row r="109" spans="1:24" x14ac:dyDescent="0.3">
      <c r="A109" s="27" t="s">
        <v>2541</v>
      </c>
      <c r="B109" s="3"/>
      <c r="C109" s="27"/>
      <c r="D109" s="3"/>
      <c r="E109" s="3"/>
      <c r="F109" s="3"/>
      <c r="G109" s="3"/>
      <c r="H109" s="3"/>
      <c r="I109" s="3">
        <f>SUM(I93+I107+I77+I82)</f>
        <v>41</v>
      </c>
      <c r="J109" s="3">
        <f>SUM(J93+J107+J77+J82)</f>
        <v>20</v>
      </c>
      <c r="K109" s="3">
        <f>SUM(K93+K107+K77+K82)</f>
        <v>0</v>
      </c>
      <c r="L109" s="3">
        <f>SUM(L93+L107+L77+L82)</f>
        <v>47</v>
      </c>
      <c r="M109" s="62">
        <f>J109/L109</f>
        <v>0.42553191489361702</v>
      </c>
    </row>
    <row r="110" spans="1:24" x14ac:dyDescent="0.3">
      <c r="A110" s="96"/>
      <c r="B110" s="1"/>
      <c r="C110" s="97"/>
      <c r="D110" s="1"/>
      <c r="E110" s="1"/>
      <c r="F110" s="1"/>
      <c r="G110" s="1"/>
      <c r="H110" s="1"/>
      <c r="M110" s="56"/>
    </row>
    <row r="111" spans="1:24" x14ac:dyDescent="0.3">
      <c r="A111" s="27"/>
      <c r="B111" s="3"/>
      <c r="C111" s="27"/>
      <c r="D111" s="3"/>
      <c r="E111" s="3"/>
      <c r="F111" s="3"/>
      <c r="G111" s="3"/>
      <c r="H111" s="3"/>
      <c r="I111" s="3"/>
      <c r="J111" s="3"/>
      <c r="K111" s="49"/>
      <c r="L111" s="3"/>
      <c r="M111" s="48"/>
    </row>
    <row r="112" spans="1:24" ht="31.2" x14ac:dyDescent="0.3">
      <c r="A112" s="2" t="s">
        <v>2535</v>
      </c>
      <c r="B112" s="2" t="s">
        <v>0</v>
      </c>
      <c r="C112" s="2" t="s">
        <v>1</v>
      </c>
      <c r="D112" s="2" t="s">
        <v>2536</v>
      </c>
      <c r="E112" s="2" t="s">
        <v>2537</v>
      </c>
      <c r="F112" s="2" t="s">
        <v>2538</v>
      </c>
      <c r="G112" s="2" t="s">
        <v>2539</v>
      </c>
      <c r="H112" s="2" t="s">
        <v>2572</v>
      </c>
      <c r="I112" s="2" t="s">
        <v>2561</v>
      </c>
      <c r="J112" s="2" t="s">
        <v>2573</v>
      </c>
      <c r="K112" s="43" t="s">
        <v>2571</v>
      </c>
      <c r="L112" s="2" t="s">
        <v>75</v>
      </c>
      <c r="M112" s="2" t="s">
        <v>4335</v>
      </c>
    </row>
    <row r="113" spans="1:24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43"/>
      <c r="L113" s="2"/>
      <c r="M113" s="164"/>
    </row>
    <row r="114" spans="1:24" x14ac:dyDescent="0.3">
      <c r="A114" s="1" t="s">
        <v>2816</v>
      </c>
      <c r="B114" s="1"/>
      <c r="C114" s="97"/>
      <c r="D114" s="1"/>
      <c r="E114" s="1"/>
      <c r="F114" s="1"/>
      <c r="G114" s="1" t="s">
        <v>2817</v>
      </c>
      <c r="H114" s="1"/>
      <c r="I114" s="6">
        <v>0</v>
      </c>
      <c r="J114" s="6">
        <v>0</v>
      </c>
      <c r="K114" s="9" t="s">
        <v>81</v>
      </c>
    </row>
    <row r="115" spans="1:24" x14ac:dyDescent="0.3">
      <c r="A115" s="96" t="s">
        <v>2561</v>
      </c>
      <c r="B115" s="1"/>
      <c r="C115" s="97"/>
      <c r="D115" s="1"/>
      <c r="E115" s="1"/>
      <c r="F115" s="1"/>
      <c r="H115" s="1"/>
      <c r="I115" s="6">
        <f>SUM(I114)</f>
        <v>0</v>
      </c>
      <c r="J115" s="6">
        <f>SUM(J114)</f>
        <v>0</v>
      </c>
      <c r="K115" s="9">
        <v>1</v>
      </c>
      <c r="L115" s="6">
        <f>Pathways!I202</f>
        <v>12</v>
      </c>
      <c r="M115" s="56">
        <f>J115/L115</f>
        <v>0</v>
      </c>
    </row>
    <row r="116" spans="1:24" x14ac:dyDescent="0.3">
      <c r="A116" s="96"/>
      <c r="B116" s="1"/>
      <c r="C116" s="97"/>
      <c r="D116" s="1"/>
      <c r="E116" s="1"/>
      <c r="F116" s="1"/>
      <c r="H116" s="1"/>
      <c r="M116" s="56"/>
    </row>
    <row r="117" spans="1:24" x14ac:dyDescent="0.3">
      <c r="A117" s="30">
        <v>3822</v>
      </c>
      <c r="B117" s="6" t="s">
        <v>104</v>
      </c>
      <c r="C117" s="30">
        <v>14</v>
      </c>
      <c r="D117" s="6" t="s">
        <v>3760</v>
      </c>
      <c r="E117" s="6" t="s">
        <v>4579</v>
      </c>
      <c r="F117" s="6" t="s">
        <v>4580</v>
      </c>
      <c r="G117" s="6" t="s">
        <v>12</v>
      </c>
      <c r="H117" s="6" t="s">
        <v>2767</v>
      </c>
      <c r="I117" s="6">
        <v>1</v>
      </c>
      <c r="J117" s="6">
        <v>1</v>
      </c>
      <c r="M117" s="56"/>
    </row>
    <row r="118" spans="1:24" s="6" customFormat="1" x14ac:dyDescent="0.3">
      <c r="A118" s="30">
        <v>3822</v>
      </c>
      <c r="B118" s="6" t="s">
        <v>104</v>
      </c>
      <c r="C118" s="30">
        <v>14</v>
      </c>
      <c r="D118" s="6" t="s">
        <v>3716</v>
      </c>
      <c r="E118" s="6" t="s">
        <v>4197</v>
      </c>
      <c r="F118" s="6" t="s">
        <v>4210</v>
      </c>
      <c r="G118" s="6" t="s">
        <v>12</v>
      </c>
      <c r="H118" s="6" t="s">
        <v>2767</v>
      </c>
      <c r="I118" s="6">
        <v>1</v>
      </c>
      <c r="J118" s="6">
        <v>1</v>
      </c>
      <c r="K118" s="9"/>
      <c r="M118" s="56"/>
    </row>
    <row r="119" spans="1:24" s="6" customFormat="1" x14ac:dyDescent="0.3">
      <c r="A119" s="30">
        <v>3822</v>
      </c>
      <c r="B119" s="6" t="s">
        <v>104</v>
      </c>
      <c r="C119" s="30">
        <v>14</v>
      </c>
      <c r="D119" s="6" t="s">
        <v>3757</v>
      </c>
      <c r="E119" s="6" t="s">
        <v>4168</v>
      </c>
      <c r="F119" s="6" t="s">
        <v>4170</v>
      </c>
      <c r="G119" s="6" t="s">
        <v>12</v>
      </c>
      <c r="H119" s="6" t="s">
        <v>2767</v>
      </c>
      <c r="I119" s="6">
        <v>1</v>
      </c>
      <c r="J119" s="6">
        <v>1</v>
      </c>
      <c r="K119" s="9"/>
      <c r="M119" s="56"/>
      <c r="P119" s="30"/>
      <c r="R119" s="30"/>
    </row>
    <row r="120" spans="1:24" s="6" customFormat="1" x14ac:dyDescent="0.3">
      <c r="A120" s="30">
        <v>3822</v>
      </c>
      <c r="B120" s="6" t="s">
        <v>104</v>
      </c>
      <c r="C120" s="30">
        <v>14</v>
      </c>
      <c r="D120" s="6" t="s">
        <v>2778</v>
      </c>
      <c r="E120" s="6" t="s">
        <v>3842</v>
      </c>
      <c r="F120" s="6" t="s">
        <v>3843</v>
      </c>
      <c r="G120" s="6" t="s">
        <v>12</v>
      </c>
      <c r="H120" s="6" t="s">
        <v>2767</v>
      </c>
      <c r="I120" s="6">
        <v>1</v>
      </c>
      <c r="J120" s="6">
        <v>1</v>
      </c>
      <c r="K120" s="9"/>
      <c r="M120" s="56"/>
      <c r="P120" s="30"/>
      <c r="R120" s="30"/>
    </row>
    <row r="121" spans="1:24" s="6" customFormat="1" x14ac:dyDescent="0.3">
      <c r="A121" s="30">
        <v>3822</v>
      </c>
      <c r="B121" s="6" t="s">
        <v>104</v>
      </c>
      <c r="C121" s="30">
        <v>14</v>
      </c>
      <c r="D121" s="6" t="s">
        <v>3759</v>
      </c>
      <c r="E121" s="6" t="s">
        <v>3842</v>
      </c>
      <c r="F121" s="6" t="s">
        <v>3843</v>
      </c>
      <c r="G121" s="6" t="s">
        <v>12</v>
      </c>
      <c r="H121" s="6" t="s">
        <v>2767</v>
      </c>
      <c r="I121" s="6">
        <v>1</v>
      </c>
      <c r="J121" s="6">
        <v>0</v>
      </c>
      <c r="K121" s="9"/>
      <c r="M121" s="56"/>
      <c r="P121" s="30"/>
      <c r="R121" s="30"/>
    </row>
    <row r="122" spans="1:24" s="107" customFormat="1" x14ac:dyDescent="0.3">
      <c r="A122" s="30">
        <v>3822</v>
      </c>
      <c r="B122" s="6" t="s">
        <v>104</v>
      </c>
      <c r="C122" s="30">
        <v>14</v>
      </c>
      <c r="D122" s="6" t="s">
        <v>2765</v>
      </c>
      <c r="E122" s="6" t="s">
        <v>2758</v>
      </c>
      <c r="F122" s="6" t="s">
        <v>2766</v>
      </c>
      <c r="G122" s="6" t="s">
        <v>12</v>
      </c>
      <c r="H122" s="6" t="s">
        <v>2767</v>
      </c>
      <c r="I122" s="1">
        <v>1</v>
      </c>
      <c r="J122" s="1">
        <v>1</v>
      </c>
      <c r="K122" s="43"/>
      <c r="L122" s="2"/>
      <c r="M122" s="164"/>
      <c r="P122" s="30"/>
      <c r="Q122" s="6"/>
      <c r="R122" s="30"/>
      <c r="S122" s="6"/>
      <c r="T122" s="6"/>
      <c r="U122" s="6"/>
      <c r="V122" s="6"/>
      <c r="W122" s="6"/>
      <c r="X122" s="6"/>
    </row>
    <row r="123" spans="1:24" x14ac:dyDescent="0.3">
      <c r="A123" s="96" t="s">
        <v>2561</v>
      </c>
      <c r="B123" s="1"/>
      <c r="C123" s="97"/>
      <c r="D123" s="1"/>
      <c r="E123" s="1"/>
      <c r="F123" s="1"/>
      <c r="G123" s="1"/>
      <c r="H123" s="1"/>
      <c r="I123" s="6">
        <f>SUM(I117:I122)</f>
        <v>6</v>
      </c>
      <c r="J123" s="6">
        <f>SUM(J117:J122)</f>
        <v>5</v>
      </c>
      <c r="L123" s="6">
        <f>Pathways!I188</f>
        <v>10</v>
      </c>
      <c r="M123" s="56">
        <f>J123/L123</f>
        <v>0.5</v>
      </c>
      <c r="P123" s="30"/>
      <c r="R123" s="30"/>
    </row>
    <row r="124" spans="1:24" x14ac:dyDescent="0.3">
      <c r="A124" s="96"/>
      <c r="B124" s="1"/>
      <c r="C124" s="97"/>
      <c r="D124" s="1"/>
      <c r="E124" s="1"/>
      <c r="F124" s="1"/>
      <c r="G124" s="1"/>
      <c r="H124" s="1"/>
      <c r="J124" s="150"/>
      <c r="M124" s="56"/>
    </row>
    <row r="125" spans="1:24" x14ac:dyDescent="0.3">
      <c r="A125" s="1" t="s">
        <v>2574</v>
      </c>
      <c r="B125" s="1"/>
      <c r="C125" s="97"/>
      <c r="D125" s="1"/>
      <c r="E125" s="1"/>
      <c r="F125" s="1"/>
      <c r="G125" s="1" t="s">
        <v>13</v>
      </c>
      <c r="H125" s="1"/>
      <c r="I125" s="6">
        <v>0</v>
      </c>
      <c r="J125" s="6">
        <v>0</v>
      </c>
      <c r="K125" s="9" t="s">
        <v>81</v>
      </c>
      <c r="M125" s="56"/>
    </row>
    <row r="126" spans="1:24" x14ac:dyDescent="0.3">
      <c r="A126" s="96" t="s">
        <v>2561</v>
      </c>
      <c r="B126" s="1"/>
      <c r="C126" s="97"/>
      <c r="D126" s="1"/>
      <c r="E126" s="1"/>
      <c r="F126" s="1"/>
      <c r="G126" s="1"/>
      <c r="H126" s="1"/>
      <c r="I126" s="6">
        <f>SUM(I125)</f>
        <v>0</v>
      </c>
      <c r="J126" s="6">
        <f>SUM(J125)</f>
        <v>0</v>
      </c>
      <c r="K126" s="9">
        <v>1</v>
      </c>
      <c r="L126" s="6">
        <f>Pathways!I217</f>
        <v>13</v>
      </c>
      <c r="M126" s="56">
        <f>J126/L126</f>
        <v>0</v>
      </c>
    </row>
    <row r="127" spans="1:24" x14ac:dyDescent="0.3">
      <c r="A127" s="1"/>
      <c r="B127" s="1"/>
      <c r="C127" s="97"/>
      <c r="D127" s="1"/>
      <c r="E127" s="1"/>
      <c r="F127" s="1"/>
      <c r="G127" s="1"/>
      <c r="H127" s="1"/>
      <c r="M127" s="56"/>
    </row>
    <row r="128" spans="1:24" x14ac:dyDescent="0.3">
      <c r="A128" s="1" t="s">
        <v>2575</v>
      </c>
      <c r="B128" s="1"/>
      <c r="C128" s="97"/>
      <c r="D128" s="1"/>
      <c r="E128" s="1"/>
      <c r="F128" s="1"/>
      <c r="G128" s="1" t="s">
        <v>14</v>
      </c>
      <c r="H128" s="1"/>
      <c r="I128" s="6">
        <v>0</v>
      </c>
      <c r="J128" s="6">
        <v>0</v>
      </c>
      <c r="K128" s="9" t="s">
        <v>81</v>
      </c>
      <c r="M128" s="56"/>
    </row>
    <row r="129" spans="1:13 16357:16357" x14ac:dyDescent="0.3">
      <c r="A129" s="96" t="s">
        <v>2561</v>
      </c>
      <c r="B129" s="1"/>
      <c r="C129" s="97"/>
      <c r="D129" s="1"/>
      <c r="E129" s="1"/>
      <c r="F129" s="1"/>
      <c r="G129" s="1"/>
      <c r="H129" s="1"/>
      <c r="I129" s="6">
        <f>SUM(I128)</f>
        <v>0</v>
      </c>
      <c r="J129" s="6">
        <f>SUM(J128)</f>
        <v>0</v>
      </c>
      <c r="K129" s="9">
        <v>1</v>
      </c>
      <c r="M129" s="56">
        <v>0</v>
      </c>
      <c r="XEC129">
        <f>SUM(I129:XEB129)</f>
        <v>1</v>
      </c>
    </row>
    <row r="130" spans="1:13 16357:16357" x14ac:dyDescent="0.3">
      <c r="A130" s="96"/>
      <c r="B130" s="1"/>
      <c r="C130" s="97"/>
      <c r="D130" s="1"/>
      <c r="E130" s="1"/>
      <c r="F130" s="1"/>
      <c r="G130" s="1"/>
      <c r="H130" s="1"/>
      <c r="M130" s="56"/>
    </row>
    <row r="131" spans="1:13 16357:16357" x14ac:dyDescent="0.3">
      <c r="A131" s="1" t="s">
        <v>2618</v>
      </c>
      <c r="B131" s="1"/>
      <c r="C131" s="97"/>
      <c r="D131" s="1"/>
      <c r="E131" s="1"/>
      <c r="F131" s="1"/>
      <c r="G131" s="1" t="s">
        <v>83</v>
      </c>
      <c r="H131" s="1"/>
      <c r="I131" s="6">
        <v>0</v>
      </c>
      <c r="J131" s="6">
        <v>0</v>
      </c>
      <c r="K131" s="9" t="s">
        <v>81</v>
      </c>
      <c r="M131" s="56"/>
    </row>
    <row r="132" spans="1:13 16357:16357" x14ac:dyDescent="0.3">
      <c r="A132" s="96" t="s">
        <v>2561</v>
      </c>
      <c r="B132" s="1"/>
      <c r="C132" s="97"/>
      <c r="D132" s="1"/>
      <c r="E132" s="1"/>
      <c r="F132" s="1"/>
      <c r="G132" s="1"/>
      <c r="H132" s="1"/>
      <c r="I132" s="6">
        <f>SUM(I131)</f>
        <v>0</v>
      </c>
      <c r="J132" s="6">
        <f>SUM(J131)</f>
        <v>0</v>
      </c>
      <c r="K132" s="9">
        <v>1</v>
      </c>
      <c r="L132" s="6">
        <f>Pathways!I176</f>
        <v>10</v>
      </c>
      <c r="M132" s="56">
        <f>J132/L132</f>
        <v>0</v>
      </c>
      <c r="XEC132">
        <f>SUM(I132:XEB132)</f>
        <v>11</v>
      </c>
    </row>
    <row r="133" spans="1:13 16357:16357" x14ac:dyDescent="0.3">
      <c r="A133" s="96"/>
      <c r="B133" s="1"/>
      <c r="C133" s="97"/>
      <c r="D133" s="1"/>
      <c r="E133" s="1"/>
      <c r="F133" s="1"/>
      <c r="G133" s="1"/>
      <c r="H133" s="1"/>
      <c r="M133" s="56"/>
    </row>
    <row r="134" spans="1:13 16357:16357" x14ac:dyDescent="0.3">
      <c r="A134" s="3" t="s">
        <v>2542</v>
      </c>
      <c r="B134" s="3"/>
      <c r="C134" s="27"/>
      <c r="D134" s="3"/>
      <c r="E134" s="3"/>
      <c r="F134" s="3"/>
      <c r="G134" s="3"/>
      <c r="H134" s="3"/>
      <c r="I134" s="3">
        <f>SUM(I123+I115+I126+I129+I132)</f>
        <v>6</v>
      </c>
      <c r="J134" s="3">
        <f>SUM(J123+J115+J126+J129+J132)</f>
        <v>5</v>
      </c>
      <c r="K134" s="49">
        <f>SUM(K123+K115+K126+K129+K132)</f>
        <v>4</v>
      </c>
      <c r="L134" s="3">
        <f>SUM(L123+L115+L126+L129+L132)</f>
        <v>45</v>
      </c>
      <c r="M134" s="62">
        <f>J134/L134</f>
        <v>0.1111111111111111</v>
      </c>
    </row>
    <row r="135" spans="1:13 16357:16357" x14ac:dyDescent="0.3">
      <c r="A135" s="101"/>
      <c r="C135" s="101"/>
      <c r="M135" s="56"/>
    </row>
    <row r="136" spans="1:13 16357:16357" ht="31.2" x14ac:dyDescent="0.3">
      <c r="A136" s="2" t="s">
        <v>2535</v>
      </c>
      <c r="B136" s="2" t="s">
        <v>0</v>
      </c>
      <c r="C136" s="2" t="s">
        <v>1</v>
      </c>
      <c r="D136" s="2" t="s">
        <v>2536</v>
      </c>
      <c r="E136" s="2" t="s">
        <v>2537</v>
      </c>
      <c r="F136" s="2" t="s">
        <v>2538</v>
      </c>
      <c r="G136" s="2" t="s">
        <v>2539</v>
      </c>
      <c r="H136" s="2" t="s">
        <v>2572</v>
      </c>
      <c r="I136" s="2" t="s">
        <v>2561</v>
      </c>
      <c r="J136" s="2" t="s">
        <v>2573</v>
      </c>
      <c r="K136" s="43" t="s">
        <v>2571</v>
      </c>
      <c r="L136" s="2" t="s">
        <v>75</v>
      </c>
      <c r="M136" s="2" t="s">
        <v>4335</v>
      </c>
    </row>
    <row r="137" spans="1:13 16357:16357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43"/>
      <c r="L137" s="2"/>
      <c r="M137" s="164"/>
    </row>
    <row r="138" spans="1:13 16357:16357" x14ac:dyDescent="0.3">
      <c r="A138" s="30">
        <v>1514</v>
      </c>
      <c r="B138" s="6" t="s">
        <v>104</v>
      </c>
      <c r="C138" s="30">
        <v>18</v>
      </c>
      <c r="D138" s="6" t="s">
        <v>3716</v>
      </c>
      <c r="E138" s="6" t="s">
        <v>4449</v>
      </c>
      <c r="F138" s="6" t="s">
        <v>4450</v>
      </c>
      <c r="G138" s="6" t="s">
        <v>17</v>
      </c>
      <c r="H138" s="6" t="s">
        <v>2756</v>
      </c>
      <c r="I138" s="6">
        <v>1</v>
      </c>
      <c r="J138" s="2">
        <v>1</v>
      </c>
      <c r="K138" s="43"/>
      <c r="L138" s="2"/>
      <c r="M138" s="164"/>
    </row>
    <row r="139" spans="1:13 16357:16357" x14ac:dyDescent="0.3">
      <c r="A139" s="30">
        <v>1514</v>
      </c>
      <c r="B139" s="6" t="s">
        <v>104</v>
      </c>
      <c r="C139" s="30">
        <v>18</v>
      </c>
      <c r="D139" s="6" t="s">
        <v>2810</v>
      </c>
      <c r="E139" s="6" t="s">
        <v>4449</v>
      </c>
      <c r="F139" s="6" t="s">
        <v>4451</v>
      </c>
      <c r="G139" s="6" t="s">
        <v>17</v>
      </c>
      <c r="H139" s="6" t="s">
        <v>2756</v>
      </c>
      <c r="I139" s="6">
        <v>1</v>
      </c>
      <c r="J139" s="173">
        <v>1</v>
      </c>
      <c r="K139" s="43"/>
      <c r="L139" s="2"/>
      <c r="M139" s="164"/>
    </row>
    <row r="140" spans="1:13 16357:16357" x14ac:dyDescent="0.3">
      <c r="A140" s="30">
        <v>1514</v>
      </c>
      <c r="B140" s="6" t="s">
        <v>104</v>
      </c>
      <c r="C140" s="30">
        <v>18</v>
      </c>
      <c r="D140" s="6" t="s">
        <v>3869</v>
      </c>
      <c r="E140" s="6" t="s">
        <v>4449</v>
      </c>
      <c r="F140" s="6" t="s">
        <v>4452</v>
      </c>
      <c r="G140" s="6" t="s">
        <v>17</v>
      </c>
      <c r="H140" s="6" t="s">
        <v>2756</v>
      </c>
      <c r="I140" s="6">
        <v>1</v>
      </c>
      <c r="J140" s="173">
        <v>1</v>
      </c>
      <c r="K140" s="43"/>
      <c r="L140" s="2"/>
      <c r="M140" s="164"/>
    </row>
    <row r="141" spans="1:13 16357:16357" x14ac:dyDescent="0.3">
      <c r="A141" s="30">
        <v>1514</v>
      </c>
      <c r="B141" s="6" t="s">
        <v>104</v>
      </c>
      <c r="C141" s="30">
        <v>18</v>
      </c>
      <c r="D141" s="6" t="s">
        <v>3716</v>
      </c>
      <c r="E141" s="6" t="s">
        <v>4445</v>
      </c>
      <c r="F141" s="6" t="s">
        <v>3871</v>
      </c>
      <c r="G141" s="6" t="s">
        <v>17</v>
      </c>
      <c r="H141" s="6" t="s">
        <v>2756</v>
      </c>
      <c r="I141" s="6">
        <v>1</v>
      </c>
      <c r="J141" s="173">
        <v>1</v>
      </c>
      <c r="K141" s="43"/>
      <c r="L141" s="2"/>
      <c r="M141" s="164"/>
    </row>
    <row r="142" spans="1:13 16357:16357" x14ac:dyDescent="0.3">
      <c r="A142" s="30">
        <v>1514</v>
      </c>
      <c r="B142" s="6" t="s">
        <v>104</v>
      </c>
      <c r="C142" s="30">
        <v>18</v>
      </c>
      <c r="D142" s="6" t="s">
        <v>3783</v>
      </c>
      <c r="E142" s="6" t="s">
        <v>4453</v>
      </c>
      <c r="F142" s="6" t="s">
        <v>4454</v>
      </c>
      <c r="G142" s="6" t="s">
        <v>17</v>
      </c>
      <c r="H142" s="6" t="s">
        <v>2756</v>
      </c>
      <c r="I142" s="6">
        <v>1</v>
      </c>
      <c r="J142" s="173">
        <v>1</v>
      </c>
      <c r="K142" s="43"/>
      <c r="L142" s="2"/>
      <c r="M142" s="164"/>
    </row>
    <row r="143" spans="1:13 16357:16357" x14ac:dyDescent="0.3">
      <c r="A143" s="30">
        <v>1514</v>
      </c>
      <c r="B143" s="6" t="s">
        <v>104</v>
      </c>
      <c r="C143" s="30">
        <v>18</v>
      </c>
      <c r="D143" s="6" t="s">
        <v>2782</v>
      </c>
      <c r="E143" s="6" t="s">
        <v>3946</v>
      </c>
      <c r="F143" s="6" t="s">
        <v>3947</v>
      </c>
      <c r="G143" s="6" t="s">
        <v>17</v>
      </c>
      <c r="H143" s="6" t="s">
        <v>2756</v>
      </c>
      <c r="I143" s="6">
        <v>1</v>
      </c>
      <c r="J143" s="1">
        <v>1</v>
      </c>
      <c r="K143" s="43"/>
      <c r="L143" s="2"/>
      <c r="M143" s="164"/>
    </row>
    <row r="144" spans="1:13 16357:16357" x14ac:dyDescent="0.3">
      <c r="A144" s="30">
        <v>1514</v>
      </c>
      <c r="B144" s="6" t="s">
        <v>104</v>
      </c>
      <c r="C144" s="30">
        <v>18</v>
      </c>
      <c r="D144" s="6" t="s">
        <v>3759</v>
      </c>
      <c r="E144" s="6" t="s">
        <v>3948</v>
      </c>
      <c r="F144" s="6" t="s">
        <v>3949</v>
      </c>
      <c r="G144" s="6" t="s">
        <v>17</v>
      </c>
      <c r="H144" s="6" t="s">
        <v>2756</v>
      </c>
      <c r="I144" s="6">
        <v>1</v>
      </c>
      <c r="J144" s="1">
        <v>1</v>
      </c>
      <c r="K144" s="43"/>
      <c r="L144" s="2"/>
      <c r="M144" s="164"/>
    </row>
    <row r="145" spans="1:18" x14ac:dyDescent="0.3">
      <c r="A145" s="30">
        <v>1514</v>
      </c>
      <c r="B145" s="6" t="s">
        <v>104</v>
      </c>
      <c r="C145" s="30">
        <v>18</v>
      </c>
      <c r="D145" s="6" t="s">
        <v>2757</v>
      </c>
      <c r="E145" s="6" t="s">
        <v>3950</v>
      </c>
      <c r="F145" s="6" t="s">
        <v>3951</v>
      </c>
      <c r="G145" s="6" t="s">
        <v>17</v>
      </c>
      <c r="H145" s="6" t="s">
        <v>2756</v>
      </c>
      <c r="I145" s="6">
        <v>1</v>
      </c>
      <c r="J145" s="1">
        <v>1</v>
      </c>
      <c r="K145" s="43"/>
      <c r="L145" s="2"/>
      <c r="M145" s="164"/>
    </row>
    <row r="146" spans="1:18" s="6" customFormat="1" x14ac:dyDescent="0.3">
      <c r="A146" s="30">
        <v>1514</v>
      </c>
      <c r="B146" s="6" t="s">
        <v>104</v>
      </c>
      <c r="C146" s="30">
        <v>18</v>
      </c>
      <c r="D146" s="6" t="s">
        <v>2765</v>
      </c>
      <c r="E146" s="6" t="s">
        <v>3840</v>
      </c>
      <c r="F146" s="6" t="s">
        <v>3841</v>
      </c>
      <c r="G146" s="6" t="s">
        <v>17</v>
      </c>
      <c r="H146" s="6" t="s">
        <v>2756</v>
      </c>
      <c r="I146" s="6">
        <v>1</v>
      </c>
      <c r="J146" s="6">
        <v>1</v>
      </c>
      <c r="K146" s="9"/>
      <c r="M146" s="56"/>
    </row>
    <row r="147" spans="1:18" s="6" customFormat="1" x14ac:dyDescent="0.3">
      <c r="A147" s="30">
        <v>1514</v>
      </c>
      <c r="B147" s="6" t="s">
        <v>104</v>
      </c>
      <c r="C147" s="30">
        <v>18</v>
      </c>
      <c r="D147" s="6" t="s">
        <v>3718</v>
      </c>
      <c r="E147" s="6" t="s">
        <v>3729</v>
      </c>
      <c r="F147" s="6" t="s">
        <v>3730</v>
      </c>
      <c r="G147" s="6" t="s">
        <v>17</v>
      </c>
      <c r="H147" s="6" t="s">
        <v>2756</v>
      </c>
      <c r="I147" s="6">
        <v>1</v>
      </c>
      <c r="J147" s="1">
        <v>1</v>
      </c>
      <c r="K147" s="43"/>
      <c r="L147" s="2"/>
      <c r="M147" s="164"/>
    </row>
    <row r="148" spans="1:18" s="6" customFormat="1" x14ac:dyDescent="0.3">
      <c r="A148" s="30">
        <v>1514</v>
      </c>
      <c r="B148" s="6" t="s">
        <v>104</v>
      </c>
      <c r="C148" s="30">
        <v>18</v>
      </c>
      <c r="D148" s="6" t="s">
        <v>2754</v>
      </c>
      <c r="E148" s="6" t="s">
        <v>2755</v>
      </c>
      <c r="F148" s="6" t="s">
        <v>3947</v>
      </c>
      <c r="G148" s="6" t="s">
        <v>17</v>
      </c>
      <c r="H148" s="6" t="s">
        <v>2756</v>
      </c>
      <c r="I148" s="6">
        <v>1</v>
      </c>
      <c r="J148" s="1">
        <v>0</v>
      </c>
      <c r="K148" s="43"/>
      <c r="L148" s="2"/>
      <c r="M148" s="164"/>
      <c r="P148" s="30"/>
      <c r="R148" s="30"/>
    </row>
    <row r="149" spans="1:18" x14ac:dyDescent="0.3">
      <c r="A149" s="96" t="s">
        <v>2561</v>
      </c>
      <c r="B149" s="1"/>
      <c r="C149" s="97"/>
      <c r="D149" s="1"/>
      <c r="E149" s="1"/>
      <c r="F149" s="1"/>
      <c r="G149" s="1"/>
      <c r="H149" s="1"/>
      <c r="I149" s="6">
        <f>SUM(I138:I148)</f>
        <v>11</v>
      </c>
      <c r="J149" s="6">
        <f>SUM(J138:J148)</f>
        <v>10</v>
      </c>
      <c r="K149" s="9">
        <v>0</v>
      </c>
      <c r="L149" s="6">
        <f>Pathways!I259</f>
        <v>36</v>
      </c>
      <c r="M149" s="56">
        <f>J149/L149</f>
        <v>0.27777777777777779</v>
      </c>
      <c r="P149" s="30"/>
      <c r="R149" s="30"/>
    </row>
    <row r="150" spans="1:18" x14ac:dyDescent="0.3">
      <c r="A150" s="96"/>
      <c r="B150" s="1"/>
      <c r="C150" s="97"/>
      <c r="D150" s="1"/>
      <c r="E150" s="1"/>
      <c r="F150" s="1"/>
      <c r="G150" s="1"/>
      <c r="H150" s="1"/>
      <c r="M150" s="56"/>
      <c r="P150" s="30"/>
      <c r="R150" s="30"/>
    </row>
    <row r="151" spans="1:18" x14ac:dyDescent="0.3">
      <c r="A151" s="174">
        <v>7324</v>
      </c>
      <c r="B151" s="107" t="s">
        <v>104</v>
      </c>
      <c r="C151" s="174">
        <v>18</v>
      </c>
      <c r="D151" s="107" t="s">
        <v>4167</v>
      </c>
      <c r="E151" s="107" t="s">
        <v>4472</v>
      </c>
      <c r="F151" s="107" t="s">
        <v>4473</v>
      </c>
      <c r="G151" s="107" t="s">
        <v>15</v>
      </c>
      <c r="H151" s="107" t="s">
        <v>2756</v>
      </c>
      <c r="I151" s="6">
        <v>1</v>
      </c>
      <c r="J151" s="6">
        <v>1</v>
      </c>
      <c r="M151" s="56"/>
      <c r="P151" s="30"/>
      <c r="R151" s="30"/>
    </row>
    <row r="152" spans="1:18" s="6" customFormat="1" x14ac:dyDescent="0.3">
      <c r="A152" s="30">
        <v>7324</v>
      </c>
      <c r="B152" s="6" t="s">
        <v>104</v>
      </c>
      <c r="C152" s="30">
        <v>18</v>
      </c>
      <c r="D152" s="6" t="s">
        <v>3759</v>
      </c>
      <c r="E152" s="6" t="s">
        <v>4203</v>
      </c>
      <c r="F152" s="6" t="s">
        <v>4211</v>
      </c>
      <c r="G152" s="6" t="s">
        <v>15</v>
      </c>
      <c r="H152" s="6" t="s">
        <v>2756</v>
      </c>
      <c r="I152" s="6">
        <v>1</v>
      </c>
      <c r="J152" s="6">
        <v>1</v>
      </c>
      <c r="K152" s="9"/>
      <c r="M152" s="56"/>
      <c r="P152" s="30"/>
      <c r="R152" s="30"/>
    </row>
    <row r="153" spans="1:18" s="6" customFormat="1" x14ac:dyDescent="0.3">
      <c r="A153" s="30">
        <v>7324</v>
      </c>
      <c r="B153" s="6" t="s">
        <v>104</v>
      </c>
      <c r="C153" s="30">
        <v>18</v>
      </c>
      <c r="D153" s="6" t="s">
        <v>3757</v>
      </c>
      <c r="E153" s="6" t="s">
        <v>4176</v>
      </c>
      <c r="F153" s="6" t="s">
        <v>4161</v>
      </c>
      <c r="G153" s="6" t="s">
        <v>15</v>
      </c>
      <c r="H153" s="6" t="s">
        <v>2756</v>
      </c>
      <c r="I153" s="6">
        <v>1</v>
      </c>
      <c r="J153" s="6">
        <v>1</v>
      </c>
      <c r="K153" s="9"/>
      <c r="M153" s="56"/>
    </row>
    <row r="154" spans="1:18" s="6" customFormat="1" x14ac:dyDescent="0.3">
      <c r="A154" s="30">
        <v>7324</v>
      </c>
      <c r="B154" s="6" t="s">
        <v>104</v>
      </c>
      <c r="C154" s="30">
        <v>18</v>
      </c>
      <c r="D154" s="6" t="s">
        <v>2765</v>
      </c>
      <c r="E154" s="6" t="s">
        <v>3851</v>
      </c>
      <c r="F154" s="6" t="s">
        <v>3852</v>
      </c>
      <c r="G154" s="6" t="s">
        <v>15</v>
      </c>
      <c r="H154" s="6" t="s">
        <v>2756</v>
      </c>
      <c r="I154" s="6">
        <v>1</v>
      </c>
      <c r="J154" s="6">
        <v>1</v>
      </c>
      <c r="K154" s="9"/>
      <c r="M154" s="56"/>
    </row>
    <row r="155" spans="1:18" s="107" customFormat="1" x14ac:dyDescent="0.3">
      <c r="A155" s="30">
        <v>7324</v>
      </c>
      <c r="B155" s="6" t="s">
        <v>104</v>
      </c>
      <c r="C155" s="30">
        <v>18</v>
      </c>
      <c r="D155" s="6" t="s">
        <v>2771</v>
      </c>
      <c r="E155" s="6" t="s">
        <v>2762</v>
      </c>
      <c r="F155" s="6" t="s">
        <v>2772</v>
      </c>
      <c r="G155" s="6" t="s">
        <v>15</v>
      </c>
      <c r="H155" s="6" t="s">
        <v>2756</v>
      </c>
      <c r="I155" s="1">
        <v>1</v>
      </c>
      <c r="J155" s="1">
        <v>1</v>
      </c>
      <c r="K155" s="43"/>
      <c r="L155" s="2"/>
      <c r="M155" s="164"/>
    </row>
    <row r="156" spans="1:18" x14ac:dyDescent="0.3">
      <c r="A156" s="96" t="s">
        <v>2561</v>
      </c>
      <c r="B156" s="1"/>
      <c r="C156" s="97"/>
      <c r="D156" s="1"/>
      <c r="E156" s="1"/>
      <c r="F156" s="1"/>
      <c r="G156" s="1"/>
      <c r="H156" s="1"/>
      <c r="I156" s="6">
        <f>SUM(I151:I155)</f>
        <v>5</v>
      </c>
      <c r="J156" s="6">
        <f>SUM(J151:J155)</f>
        <v>5</v>
      </c>
      <c r="K156" s="9">
        <v>0</v>
      </c>
      <c r="L156" s="6">
        <f>Pathways!I306</f>
        <v>12</v>
      </c>
      <c r="M156" s="56">
        <f>J156/L156</f>
        <v>0.41666666666666669</v>
      </c>
    </row>
    <row r="157" spans="1:18" x14ac:dyDescent="0.3">
      <c r="A157" s="96"/>
      <c r="B157" s="1"/>
      <c r="C157" s="97"/>
      <c r="D157" s="1"/>
      <c r="E157" s="1"/>
      <c r="F157" s="1"/>
      <c r="G157" s="1"/>
      <c r="H157" s="1"/>
      <c r="M157" s="56"/>
    </row>
    <row r="158" spans="1:18" x14ac:dyDescent="0.3">
      <c r="A158" s="30">
        <v>7537</v>
      </c>
      <c r="B158" s="6" t="s">
        <v>104</v>
      </c>
      <c r="C158" s="30">
        <v>18</v>
      </c>
      <c r="D158" s="6" t="s">
        <v>4353</v>
      </c>
      <c r="E158" s="6" t="s">
        <v>4581</v>
      </c>
      <c r="F158" s="6" t="s">
        <v>4582</v>
      </c>
      <c r="G158" s="6" t="s">
        <v>18</v>
      </c>
      <c r="H158" s="6" t="s">
        <v>2756</v>
      </c>
      <c r="I158" s="6">
        <v>1</v>
      </c>
      <c r="J158" s="6">
        <v>1</v>
      </c>
      <c r="M158" s="56"/>
    </row>
    <row r="159" spans="1:18" s="6" customFormat="1" x14ac:dyDescent="0.3">
      <c r="A159" s="30">
        <v>7537</v>
      </c>
      <c r="B159" s="6" t="s">
        <v>104</v>
      </c>
      <c r="C159" s="30">
        <v>18</v>
      </c>
      <c r="D159" s="6" t="s">
        <v>3969</v>
      </c>
      <c r="E159" s="6" t="s">
        <v>4197</v>
      </c>
      <c r="F159" s="6" t="s">
        <v>4212</v>
      </c>
      <c r="G159" s="6" t="s">
        <v>18</v>
      </c>
      <c r="H159" s="6" t="s">
        <v>2756</v>
      </c>
      <c r="I159" s="6">
        <v>1</v>
      </c>
      <c r="J159" s="6">
        <v>1</v>
      </c>
      <c r="K159" s="9"/>
      <c r="M159" s="56"/>
    </row>
    <row r="160" spans="1:18" s="6" customFormat="1" x14ac:dyDescent="0.3">
      <c r="A160" s="30">
        <v>7537</v>
      </c>
      <c r="B160" s="6" t="s">
        <v>104</v>
      </c>
      <c r="C160" s="30">
        <v>18</v>
      </c>
      <c r="D160" s="6" t="s">
        <v>2796</v>
      </c>
      <c r="E160" s="6" t="s">
        <v>4203</v>
      </c>
      <c r="F160" s="6" t="s">
        <v>4213</v>
      </c>
      <c r="G160" s="6" t="s">
        <v>18</v>
      </c>
      <c r="H160" s="6" t="s">
        <v>2756</v>
      </c>
      <c r="I160" s="6">
        <v>1</v>
      </c>
      <c r="J160" s="6">
        <v>1</v>
      </c>
      <c r="K160" s="9"/>
      <c r="M160" s="56"/>
    </row>
    <row r="161" spans="1:18" s="6" customFormat="1" x14ac:dyDescent="0.3">
      <c r="A161" s="30">
        <v>7537</v>
      </c>
      <c r="B161" s="6" t="s">
        <v>104</v>
      </c>
      <c r="C161" s="30">
        <v>18</v>
      </c>
      <c r="D161" s="6" t="s">
        <v>2765</v>
      </c>
      <c r="E161" s="6" t="s">
        <v>4203</v>
      </c>
      <c r="F161" s="6" t="s">
        <v>4214</v>
      </c>
      <c r="G161" s="6" t="s">
        <v>18</v>
      </c>
      <c r="H161" s="6" t="s">
        <v>2756</v>
      </c>
      <c r="I161" s="6">
        <v>1</v>
      </c>
      <c r="J161" s="6">
        <v>1</v>
      </c>
      <c r="K161" s="9"/>
      <c r="M161" s="56"/>
      <c r="P161" s="30"/>
      <c r="R161" s="30"/>
    </row>
    <row r="162" spans="1:18" s="6" customFormat="1" x14ac:dyDescent="0.3">
      <c r="A162" s="30">
        <v>7537</v>
      </c>
      <c r="B162" s="6" t="s">
        <v>104</v>
      </c>
      <c r="C162" s="30">
        <v>18</v>
      </c>
      <c r="D162" s="6" t="s">
        <v>3847</v>
      </c>
      <c r="E162" s="6" t="s">
        <v>4199</v>
      </c>
      <c r="F162" s="6" t="s">
        <v>4215</v>
      </c>
      <c r="G162" s="6" t="s">
        <v>18</v>
      </c>
      <c r="H162" s="6" t="s">
        <v>2756</v>
      </c>
      <c r="I162" s="6">
        <v>1</v>
      </c>
      <c r="J162" s="6">
        <v>1</v>
      </c>
      <c r="K162" s="9"/>
      <c r="M162" s="56"/>
      <c r="P162" s="30"/>
      <c r="R162" s="30"/>
    </row>
    <row r="163" spans="1:18" s="6" customFormat="1" x14ac:dyDescent="0.3">
      <c r="A163" s="30">
        <v>7537</v>
      </c>
      <c r="B163" s="6" t="s">
        <v>104</v>
      </c>
      <c r="C163" s="30">
        <v>18</v>
      </c>
      <c r="D163" s="6" t="s">
        <v>4167</v>
      </c>
      <c r="E163" s="6" t="s">
        <v>4158</v>
      </c>
      <c r="F163" s="6" t="s">
        <v>4177</v>
      </c>
      <c r="G163" s="6" t="s">
        <v>18</v>
      </c>
      <c r="H163" s="6" t="s">
        <v>2756</v>
      </c>
      <c r="I163" s="6">
        <v>1</v>
      </c>
      <c r="J163" s="6">
        <v>1</v>
      </c>
      <c r="K163" s="9"/>
      <c r="M163" s="56"/>
      <c r="P163" s="30"/>
      <c r="R163" s="30"/>
    </row>
    <row r="164" spans="1:18" x14ac:dyDescent="0.3">
      <c r="A164" s="30">
        <v>7537</v>
      </c>
      <c r="B164" s="6" t="s">
        <v>104</v>
      </c>
      <c r="C164" s="30">
        <v>18</v>
      </c>
      <c r="D164" s="6" t="s">
        <v>3757</v>
      </c>
      <c r="E164" s="6" t="s">
        <v>3959</v>
      </c>
      <c r="F164" s="6" t="s">
        <v>3960</v>
      </c>
      <c r="G164" s="6" t="s">
        <v>18</v>
      </c>
      <c r="H164" s="6" t="s">
        <v>2756</v>
      </c>
      <c r="I164" s="6">
        <v>1</v>
      </c>
      <c r="J164" s="6">
        <v>1</v>
      </c>
      <c r="M164" s="56"/>
      <c r="P164" s="30"/>
      <c r="R164" s="30"/>
    </row>
    <row r="165" spans="1:18" s="6" customFormat="1" x14ac:dyDescent="0.3">
      <c r="A165" s="30">
        <v>7537</v>
      </c>
      <c r="B165" s="6" t="s">
        <v>104</v>
      </c>
      <c r="C165" s="30">
        <v>18</v>
      </c>
      <c r="D165" s="6" t="s">
        <v>3757</v>
      </c>
      <c r="E165" s="6" t="s">
        <v>3774</v>
      </c>
      <c r="F165" s="6" t="s">
        <v>3775</v>
      </c>
      <c r="G165" s="6" t="s">
        <v>18</v>
      </c>
      <c r="H165" s="6" t="s">
        <v>2756</v>
      </c>
      <c r="I165" s="6">
        <v>1</v>
      </c>
      <c r="J165" s="6">
        <v>1</v>
      </c>
      <c r="K165" s="9"/>
      <c r="M165" s="56"/>
      <c r="P165" s="30"/>
      <c r="R165" s="30"/>
    </row>
    <row r="166" spans="1:18" x14ac:dyDescent="0.3">
      <c r="A166" s="96" t="s">
        <v>2561</v>
      </c>
      <c r="B166" s="1"/>
      <c r="C166" s="97"/>
      <c r="D166" s="1"/>
      <c r="E166" s="1"/>
      <c r="F166" s="1"/>
      <c r="G166" s="1"/>
      <c r="H166" s="1"/>
      <c r="I166" s="6">
        <f>SUM(I158:I165)</f>
        <v>8</v>
      </c>
      <c r="J166" s="6">
        <f>SUM(J158:J165)</f>
        <v>8</v>
      </c>
      <c r="K166" s="9">
        <v>0</v>
      </c>
      <c r="L166" s="6">
        <f>Pathways!I326</f>
        <v>18</v>
      </c>
      <c r="M166" s="56">
        <f>J166/L166</f>
        <v>0.44444444444444442</v>
      </c>
      <c r="P166" s="30"/>
      <c r="R166" s="30"/>
    </row>
    <row r="167" spans="1:18" x14ac:dyDescent="0.3">
      <c r="A167" s="101"/>
      <c r="C167" s="101"/>
      <c r="M167" s="56"/>
      <c r="P167" s="30"/>
      <c r="R167" s="30"/>
    </row>
    <row r="168" spans="1:18" s="6" customFormat="1" x14ac:dyDescent="0.3">
      <c r="A168" s="30">
        <v>1188255</v>
      </c>
      <c r="B168" s="6" t="s">
        <v>104</v>
      </c>
      <c r="C168" s="30">
        <v>18</v>
      </c>
      <c r="D168" s="6" t="s">
        <v>4219</v>
      </c>
      <c r="E168" s="6" t="s">
        <v>4197</v>
      </c>
      <c r="F168" s="6" t="s">
        <v>4220</v>
      </c>
      <c r="G168" s="6" t="s">
        <v>19</v>
      </c>
      <c r="H168" s="6" t="s">
        <v>2756</v>
      </c>
      <c r="I168" s="6">
        <v>1</v>
      </c>
      <c r="J168" s="6">
        <v>1</v>
      </c>
      <c r="K168" s="9"/>
      <c r="M168" s="56"/>
      <c r="P168" s="30"/>
      <c r="R168" s="30"/>
    </row>
    <row r="169" spans="1:18" x14ac:dyDescent="0.3">
      <c r="A169" s="96" t="s">
        <v>2561</v>
      </c>
      <c r="B169" s="1"/>
      <c r="C169" s="97"/>
      <c r="D169" s="1"/>
      <c r="E169" s="1"/>
      <c r="F169" s="1"/>
      <c r="G169" s="1"/>
      <c r="H169" s="1"/>
      <c r="I169" s="6">
        <f>SUM(I168)</f>
        <v>1</v>
      </c>
      <c r="J169" s="6">
        <f>SUM(J168)</f>
        <v>1</v>
      </c>
      <c r="K169" s="9">
        <v>0</v>
      </c>
      <c r="L169" s="6">
        <f>Pathways!I270</f>
        <v>9</v>
      </c>
      <c r="M169" s="56">
        <f>J169/L169</f>
        <v>0.1111111111111111</v>
      </c>
    </row>
    <row r="170" spans="1:18" x14ac:dyDescent="0.3">
      <c r="A170" s="101"/>
      <c r="C170" s="101"/>
      <c r="M170" s="56"/>
      <c r="P170" s="30"/>
      <c r="R170" s="30"/>
    </row>
    <row r="171" spans="1:18" x14ac:dyDescent="0.3">
      <c r="A171" s="96"/>
      <c r="B171" s="1"/>
      <c r="C171" s="97"/>
      <c r="D171" s="1"/>
      <c r="E171" s="1"/>
      <c r="F171" s="1"/>
      <c r="G171" s="1"/>
      <c r="H171" s="1"/>
      <c r="M171" s="56"/>
      <c r="P171" s="30"/>
      <c r="R171" s="30"/>
    </row>
    <row r="172" spans="1:18" x14ac:dyDescent="0.3">
      <c r="A172" s="30">
        <v>28675653</v>
      </c>
      <c r="B172" s="6" t="s">
        <v>104</v>
      </c>
      <c r="C172" s="30">
        <v>18</v>
      </c>
      <c r="D172" s="6" t="s">
        <v>2786</v>
      </c>
      <c r="E172" s="6" t="s">
        <v>4583</v>
      </c>
      <c r="F172" s="6" t="s">
        <v>3951</v>
      </c>
      <c r="G172" s="6" t="s">
        <v>16</v>
      </c>
      <c r="H172" s="6" t="s">
        <v>2756</v>
      </c>
      <c r="I172" s="6">
        <v>1</v>
      </c>
      <c r="J172" s="6">
        <v>1</v>
      </c>
      <c r="M172" s="56"/>
      <c r="P172" s="30"/>
      <c r="R172" s="30"/>
    </row>
    <row r="173" spans="1:18" x14ac:dyDescent="0.3">
      <c r="A173" s="174">
        <v>28675653</v>
      </c>
      <c r="B173" s="107" t="s">
        <v>104</v>
      </c>
      <c r="C173" s="174">
        <v>18</v>
      </c>
      <c r="D173" s="107" t="s">
        <v>3850</v>
      </c>
      <c r="E173" s="107" t="s">
        <v>4441</v>
      </c>
      <c r="F173" s="107" t="s">
        <v>4494</v>
      </c>
      <c r="G173" s="107" t="s">
        <v>16</v>
      </c>
      <c r="H173" s="107" t="s">
        <v>2756</v>
      </c>
      <c r="I173" s="6">
        <v>1</v>
      </c>
      <c r="J173" s="6">
        <v>1</v>
      </c>
      <c r="M173" s="56"/>
      <c r="P173" s="30"/>
      <c r="R173" s="30"/>
    </row>
    <row r="174" spans="1:18" s="6" customFormat="1" x14ac:dyDescent="0.3">
      <c r="A174" s="30">
        <v>28675653</v>
      </c>
      <c r="B174" s="6" t="s">
        <v>104</v>
      </c>
      <c r="C174" s="30">
        <v>18</v>
      </c>
      <c r="D174" s="6" t="s">
        <v>3757</v>
      </c>
      <c r="E174" s="6" t="s">
        <v>4224</v>
      </c>
      <c r="F174" s="6" t="s">
        <v>4225</v>
      </c>
      <c r="G174" s="6" t="s">
        <v>16</v>
      </c>
      <c r="H174" s="6" t="s">
        <v>2756</v>
      </c>
      <c r="I174" s="6">
        <v>1</v>
      </c>
      <c r="J174" s="6">
        <v>1</v>
      </c>
      <c r="K174" s="9"/>
      <c r="M174" s="56"/>
      <c r="P174" s="30"/>
      <c r="R174" s="30"/>
    </row>
    <row r="175" spans="1:18" s="6" customFormat="1" x14ac:dyDescent="0.3">
      <c r="A175" s="30">
        <v>28675653</v>
      </c>
      <c r="B175" s="6" t="s">
        <v>104</v>
      </c>
      <c r="C175" s="30">
        <v>18</v>
      </c>
      <c r="D175" s="6" t="s">
        <v>2768</v>
      </c>
      <c r="E175" s="6" t="s">
        <v>4224</v>
      </c>
      <c r="F175" s="6" t="s">
        <v>3871</v>
      </c>
      <c r="G175" s="6" t="s">
        <v>16</v>
      </c>
      <c r="H175" s="6" t="s">
        <v>2756</v>
      </c>
      <c r="I175" s="6">
        <v>1</v>
      </c>
      <c r="J175" s="6">
        <v>0</v>
      </c>
      <c r="K175" s="9"/>
      <c r="M175" s="56"/>
    </row>
    <row r="176" spans="1:18" s="6" customFormat="1" x14ac:dyDescent="0.3">
      <c r="A176" s="30">
        <v>28675653</v>
      </c>
      <c r="B176" s="6" t="s">
        <v>104</v>
      </c>
      <c r="C176" s="30">
        <v>18</v>
      </c>
      <c r="D176" s="6" t="s">
        <v>3757</v>
      </c>
      <c r="E176" s="6" t="s">
        <v>3867</v>
      </c>
      <c r="F176" s="6" t="s">
        <v>3868</v>
      </c>
      <c r="G176" s="6" t="s">
        <v>16</v>
      </c>
      <c r="H176" s="6" t="s">
        <v>2756</v>
      </c>
      <c r="I176" s="6">
        <v>1</v>
      </c>
      <c r="J176" s="6">
        <v>1</v>
      </c>
      <c r="K176" s="9"/>
      <c r="M176" s="56"/>
    </row>
    <row r="177" spans="1:24" s="6" customFormat="1" x14ac:dyDescent="0.3">
      <c r="A177" s="30">
        <v>28675653</v>
      </c>
      <c r="B177" s="6" t="s">
        <v>104</v>
      </c>
      <c r="C177" s="30">
        <v>18</v>
      </c>
      <c r="D177" s="6" t="s">
        <v>3869</v>
      </c>
      <c r="E177" s="6" t="s">
        <v>3870</v>
      </c>
      <c r="F177" s="6" t="s">
        <v>3871</v>
      </c>
      <c r="G177" s="6" t="s">
        <v>16</v>
      </c>
      <c r="H177" s="6" t="s">
        <v>2756</v>
      </c>
      <c r="I177" s="6">
        <v>1</v>
      </c>
      <c r="J177" s="6">
        <v>1</v>
      </c>
      <c r="K177" s="9"/>
      <c r="M177" s="56"/>
    </row>
    <row r="178" spans="1:24" s="6" customFormat="1" x14ac:dyDescent="0.3">
      <c r="A178" s="30">
        <v>28675653</v>
      </c>
      <c r="B178" s="6" t="s">
        <v>104</v>
      </c>
      <c r="C178" s="30">
        <v>18</v>
      </c>
      <c r="D178" s="6" t="s">
        <v>2804</v>
      </c>
      <c r="E178" s="6" t="s">
        <v>3762</v>
      </c>
      <c r="F178" s="6" t="s">
        <v>3763</v>
      </c>
      <c r="G178" s="6" t="s">
        <v>16</v>
      </c>
      <c r="H178" s="6" t="s">
        <v>2756</v>
      </c>
      <c r="I178" s="6">
        <v>1</v>
      </c>
      <c r="J178" s="6">
        <v>1</v>
      </c>
      <c r="K178" s="9"/>
      <c r="M178" s="56"/>
    </row>
    <row r="179" spans="1:24" x14ac:dyDescent="0.3">
      <c r="A179" s="96" t="s">
        <v>2561</v>
      </c>
      <c r="B179" s="1"/>
      <c r="C179" s="97"/>
      <c r="D179" s="1"/>
      <c r="E179" s="1"/>
      <c r="F179" s="1"/>
      <c r="G179" s="1"/>
      <c r="H179" s="1"/>
      <c r="I179" s="6">
        <f>SUM(I172:I178)</f>
        <v>7</v>
      </c>
      <c r="J179" s="6">
        <f>SUM(J172:J178)</f>
        <v>6</v>
      </c>
      <c r="K179" s="9">
        <v>0</v>
      </c>
      <c r="L179" s="6">
        <f>Pathways!I292</f>
        <v>19</v>
      </c>
      <c r="M179" s="56">
        <f>J179/L179</f>
        <v>0.31578947368421051</v>
      </c>
    </row>
    <row r="180" spans="1:24" x14ac:dyDescent="0.3">
      <c r="A180" s="101"/>
      <c r="C180" s="101"/>
      <c r="M180" s="56"/>
    </row>
    <row r="181" spans="1:24" x14ac:dyDescent="0.3">
      <c r="A181" s="3" t="s">
        <v>2543</v>
      </c>
      <c r="B181" s="3"/>
      <c r="C181" s="27"/>
      <c r="D181" s="3"/>
      <c r="E181" s="3"/>
      <c r="F181" s="3"/>
      <c r="G181" s="3"/>
      <c r="H181" s="3"/>
      <c r="I181" s="3">
        <f>SUM(I149+I156+I166+I169+I179)</f>
        <v>32</v>
      </c>
      <c r="J181" s="3">
        <f>SUM(J149+J156+J166+J169+J179)</f>
        <v>30</v>
      </c>
      <c r="K181" s="3">
        <f>SUM(K149+K156+K166+K169+K179)</f>
        <v>0</v>
      </c>
      <c r="L181" s="3">
        <f>SUM(L149+L156+L166+L169+L179)</f>
        <v>94</v>
      </c>
      <c r="M181" s="62">
        <f>J181/L181</f>
        <v>0.31914893617021278</v>
      </c>
    </row>
    <row r="182" spans="1:24" x14ac:dyDescent="0.3">
      <c r="A182" s="97"/>
      <c r="B182" s="1"/>
      <c r="C182" s="97"/>
      <c r="D182" s="1"/>
      <c r="E182" s="1"/>
      <c r="F182" s="1"/>
      <c r="G182" s="1"/>
      <c r="H182" s="1"/>
      <c r="M182" s="56"/>
    </row>
    <row r="183" spans="1:24" s="166" customFormat="1" x14ac:dyDescent="0.3">
      <c r="A183" s="31" t="s">
        <v>2544</v>
      </c>
      <c r="B183" s="31"/>
      <c r="C183" s="32"/>
      <c r="D183" s="31"/>
      <c r="E183" s="31"/>
      <c r="F183" s="31"/>
      <c r="G183" s="31"/>
      <c r="H183" s="31"/>
      <c r="I183" s="31">
        <f>SUM(I55+I109+I134+I181)</f>
        <v>101</v>
      </c>
      <c r="J183" s="31">
        <f>SUM(J55+J109+J134+J181)</f>
        <v>77</v>
      </c>
      <c r="K183" s="187">
        <f>SUM(K55+K109+K134+K181)</f>
        <v>4</v>
      </c>
      <c r="L183" s="31">
        <f>SUM(L55+L109+L134+L181)</f>
        <v>254</v>
      </c>
      <c r="M183" s="188">
        <f>J183/L183</f>
        <v>0.30314960629921262</v>
      </c>
      <c r="P183" s="171"/>
      <c r="Q183" s="171"/>
      <c r="R183" s="171"/>
      <c r="S183" s="171"/>
      <c r="T183" s="171"/>
      <c r="U183" s="171"/>
      <c r="V183" s="171"/>
      <c r="W183" s="171"/>
      <c r="X183" s="171"/>
    </row>
    <row r="184" spans="1:24" x14ac:dyDescent="0.3">
      <c r="A184" s="97"/>
      <c r="B184" s="1"/>
      <c r="C184" s="97"/>
      <c r="D184" s="1"/>
      <c r="E184" s="1"/>
      <c r="F184" s="1"/>
      <c r="G184" s="1"/>
      <c r="H184" s="1"/>
      <c r="M184" s="56"/>
    </row>
    <row r="185" spans="1:24" ht="31.2" x14ac:dyDescent="0.3">
      <c r="A185" s="2" t="s">
        <v>2535</v>
      </c>
      <c r="B185" s="2" t="s">
        <v>0</v>
      </c>
      <c r="C185" s="2" t="s">
        <v>1</v>
      </c>
      <c r="D185" s="2" t="s">
        <v>2536</v>
      </c>
      <c r="E185" s="2" t="s">
        <v>2537</v>
      </c>
      <c r="F185" s="2" t="s">
        <v>2538</v>
      </c>
      <c r="G185" s="2" t="s">
        <v>2539</v>
      </c>
      <c r="H185" s="2" t="s">
        <v>2572</v>
      </c>
      <c r="I185" s="2" t="s">
        <v>2561</v>
      </c>
      <c r="J185" s="2" t="s">
        <v>2573</v>
      </c>
      <c r="K185" s="43" t="s">
        <v>2571</v>
      </c>
      <c r="L185" s="2" t="s">
        <v>75</v>
      </c>
      <c r="M185" s="2" t="s">
        <v>4335</v>
      </c>
    </row>
    <row r="186" spans="1:24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43"/>
      <c r="L186" s="2"/>
      <c r="M186" s="164"/>
    </row>
    <row r="187" spans="1:24" s="6" customFormat="1" x14ac:dyDescent="0.3">
      <c r="A187" s="105">
        <v>694869</v>
      </c>
      <c r="B187" s="106" t="s">
        <v>792</v>
      </c>
      <c r="C187" s="105">
        <v>21</v>
      </c>
      <c r="D187" s="106" t="s">
        <v>81</v>
      </c>
      <c r="E187" s="106" t="s">
        <v>81</v>
      </c>
      <c r="F187" s="106" t="s">
        <v>81</v>
      </c>
      <c r="G187" s="106" t="s">
        <v>22</v>
      </c>
      <c r="H187" s="106" t="s">
        <v>2819</v>
      </c>
      <c r="I187" s="6">
        <v>0</v>
      </c>
      <c r="J187" s="6">
        <v>0</v>
      </c>
      <c r="K187" s="9" t="s">
        <v>81</v>
      </c>
      <c r="M187" s="56"/>
    </row>
    <row r="188" spans="1:24" s="6" customFormat="1" x14ac:dyDescent="0.3">
      <c r="A188" s="96" t="s">
        <v>2561</v>
      </c>
      <c r="B188" s="1"/>
      <c r="C188" s="97"/>
      <c r="D188" s="1"/>
      <c r="E188" s="1"/>
      <c r="F188" s="1"/>
      <c r="G188" s="1"/>
      <c r="H188" s="1"/>
      <c r="I188" s="6">
        <f>SUM(I187:I187)</f>
        <v>0</v>
      </c>
      <c r="J188" s="6">
        <f>SUM(J187:J187)</f>
        <v>0</v>
      </c>
      <c r="K188" s="9">
        <v>1</v>
      </c>
      <c r="L188" s="6">
        <f>Pathways!I357</f>
        <v>18</v>
      </c>
      <c r="M188" s="56">
        <f>J188/L188</f>
        <v>0</v>
      </c>
    </row>
    <row r="189" spans="1:24" s="6" customFormat="1" x14ac:dyDescent="0.3">
      <c r="A189" s="30"/>
      <c r="C189" s="30"/>
      <c r="K189" s="9"/>
      <c r="M189" s="56"/>
    </row>
    <row r="190" spans="1:24" s="6" customFormat="1" x14ac:dyDescent="0.3">
      <c r="A190" s="30">
        <v>857247</v>
      </c>
      <c r="B190" s="6" t="s">
        <v>792</v>
      </c>
      <c r="C190" s="30">
        <v>21</v>
      </c>
      <c r="D190" s="6" t="s">
        <v>81</v>
      </c>
      <c r="E190" s="6" t="s">
        <v>81</v>
      </c>
      <c r="F190" s="6" t="s">
        <v>81</v>
      </c>
      <c r="G190" s="6" t="s">
        <v>23</v>
      </c>
      <c r="H190" s="6" t="s">
        <v>2764</v>
      </c>
      <c r="I190" s="6">
        <v>0</v>
      </c>
      <c r="J190" s="6">
        <v>0</v>
      </c>
      <c r="M190" s="56"/>
    </row>
    <row r="191" spans="1:24" s="6" customFormat="1" x14ac:dyDescent="0.3">
      <c r="A191" s="96" t="s">
        <v>2561</v>
      </c>
      <c r="B191" s="1"/>
      <c r="C191" s="97"/>
      <c r="D191" s="1"/>
      <c r="E191" s="1"/>
      <c r="F191" s="1"/>
      <c r="G191" s="1"/>
      <c r="H191" s="1"/>
      <c r="I191" s="6">
        <f>SUM(I190)</f>
        <v>0</v>
      </c>
      <c r="J191" s="6">
        <f>SUM(J190)</f>
        <v>0</v>
      </c>
      <c r="K191" s="9">
        <v>1</v>
      </c>
      <c r="L191" s="6">
        <f>Pathways!I337</f>
        <v>7</v>
      </c>
      <c r="M191" s="56">
        <f>J191/L191</f>
        <v>0</v>
      </c>
    </row>
    <row r="192" spans="1:24" s="6" customFormat="1" x14ac:dyDescent="0.3">
      <c r="A192" s="30"/>
      <c r="C192" s="30"/>
      <c r="K192" s="9"/>
      <c r="M192" s="56"/>
    </row>
    <row r="193" spans="1:19" s="6" customFormat="1" x14ac:dyDescent="0.3">
      <c r="A193" s="30">
        <v>1063172</v>
      </c>
      <c r="B193" s="6" t="s">
        <v>792</v>
      </c>
      <c r="C193" s="30">
        <v>21</v>
      </c>
      <c r="D193" s="6" t="s">
        <v>3716</v>
      </c>
      <c r="E193" s="6" t="s">
        <v>4481</v>
      </c>
      <c r="F193" s="6" t="s">
        <v>4485</v>
      </c>
      <c r="G193" s="6" t="s">
        <v>1284</v>
      </c>
      <c r="H193" s="6" t="s">
        <v>2820</v>
      </c>
      <c r="I193" s="6">
        <v>1</v>
      </c>
      <c r="J193" s="6">
        <v>1</v>
      </c>
      <c r="M193" s="56"/>
    </row>
    <row r="194" spans="1:19" s="6" customFormat="1" x14ac:dyDescent="0.3">
      <c r="A194" s="96" t="s">
        <v>2561</v>
      </c>
      <c r="B194" s="1"/>
      <c r="C194" s="97"/>
      <c r="D194" s="1"/>
      <c r="E194" s="1"/>
      <c r="F194" s="1"/>
      <c r="G194" s="1"/>
      <c r="H194" s="1"/>
      <c r="I194" s="6">
        <f>SUM(I193)</f>
        <v>1</v>
      </c>
      <c r="J194" s="6">
        <f>SUM(J193)</f>
        <v>1</v>
      </c>
      <c r="K194" s="9" t="s">
        <v>81</v>
      </c>
      <c r="L194" s="6">
        <f>Pathways!I395</f>
        <v>7</v>
      </c>
      <c r="M194" s="56">
        <f>J194/L194</f>
        <v>0.14285714285714285</v>
      </c>
      <c r="Q194" s="30"/>
      <c r="S194" s="30"/>
    </row>
    <row r="195" spans="1:19" s="6" customFormat="1" x14ac:dyDescent="0.3">
      <c r="A195" s="30"/>
      <c r="C195" s="30"/>
      <c r="K195" s="9">
        <v>0</v>
      </c>
      <c r="M195" s="56"/>
      <c r="Q195" s="30"/>
      <c r="S195" s="30"/>
    </row>
    <row r="196" spans="1:19" s="6" customFormat="1" x14ac:dyDescent="0.3">
      <c r="A196" s="30">
        <v>5409456</v>
      </c>
      <c r="B196" s="6" t="s">
        <v>792</v>
      </c>
      <c r="C196" s="30">
        <v>21</v>
      </c>
      <c r="D196" s="6" t="s">
        <v>2778</v>
      </c>
      <c r="E196" s="6" t="s">
        <v>4453</v>
      </c>
      <c r="F196" s="6" t="s">
        <v>4488</v>
      </c>
      <c r="G196" s="6" t="s">
        <v>24</v>
      </c>
      <c r="H196" s="6" t="s">
        <v>2818</v>
      </c>
      <c r="I196" s="6">
        <v>1</v>
      </c>
      <c r="J196" s="6">
        <v>1</v>
      </c>
      <c r="M196" s="56"/>
    </row>
    <row r="197" spans="1:19" s="6" customFormat="1" x14ac:dyDescent="0.3">
      <c r="A197" s="96" t="s">
        <v>2561</v>
      </c>
      <c r="B197" s="1"/>
      <c r="C197" s="97"/>
      <c r="D197" s="1"/>
      <c r="E197" s="1"/>
      <c r="F197" s="1"/>
      <c r="G197" s="1"/>
      <c r="H197" s="1"/>
      <c r="I197" s="6">
        <f>SUM(I196:I196)</f>
        <v>1</v>
      </c>
      <c r="J197" s="6">
        <f>SUM(J196:J196)</f>
        <v>1</v>
      </c>
      <c r="K197" s="9">
        <v>0</v>
      </c>
      <c r="L197" s="6">
        <f>Pathways!I386</f>
        <v>11</v>
      </c>
      <c r="M197" s="56">
        <f>J197/L197</f>
        <v>9.0909090909090912E-2</v>
      </c>
    </row>
    <row r="198" spans="1:19" s="6" customFormat="1" x14ac:dyDescent="0.3">
      <c r="A198" s="96"/>
      <c r="B198" s="1"/>
      <c r="C198" s="97"/>
      <c r="D198" s="1"/>
      <c r="E198" s="1"/>
      <c r="F198" s="1"/>
      <c r="G198" s="1"/>
      <c r="H198" s="1"/>
      <c r="K198" s="9"/>
      <c r="M198" s="56"/>
    </row>
    <row r="199" spans="1:19" s="6" customFormat="1" x14ac:dyDescent="0.3">
      <c r="A199" s="30">
        <v>7403584</v>
      </c>
      <c r="B199" s="6" t="s">
        <v>792</v>
      </c>
      <c r="C199" s="30">
        <v>21</v>
      </c>
      <c r="D199" s="6" t="s">
        <v>81</v>
      </c>
      <c r="E199" s="6" t="s">
        <v>81</v>
      </c>
      <c r="F199" s="6" t="s">
        <v>81</v>
      </c>
      <c r="G199" s="6" t="s">
        <v>39</v>
      </c>
      <c r="H199" s="6" t="s">
        <v>2821</v>
      </c>
      <c r="I199" s="6">
        <v>0</v>
      </c>
      <c r="J199" s="6">
        <v>0</v>
      </c>
      <c r="M199" s="56"/>
    </row>
    <row r="200" spans="1:19" s="6" customFormat="1" x14ac:dyDescent="0.3">
      <c r="A200" s="96" t="s">
        <v>2561</v>
      </c>
      <c r="B200" s="1"/>
      <c r="C200" s="97"/>
      <c r="D200" s="1"/>
      <c r="E200" s="1"/>
      <c r="F200" s="1"/>
      <c r="G200" s="1"/>
      <c r="H200" s="1"/>
      <c r="I200" s="6">
        <f>SUM(I199)</f>
        <v>0</v>
      </c>
      <c r="J200" s="6">
        <f>SUM(J199)</f>
        <v>0</v>
      </c>
      <c r="K200" s="9">
        <v>1</v>
      </c>
      <c r="L200" s="6">
        <f>Pathways!I373</f>
        <v>14</v>
      </c>
      <c r="M200" s="56">
        <f>J200/L200</f>
        <v>0</v>
      </c>
    </row>
    <row r="201" spans="1:19" s="6" customFormat="1" x14ac:dyDescent="0.3">
      <c r="A201" s="30"/>
      <c r="C201" s="30"/>
      <c r="K201" s="9"/>
      <c r="M201" s="56"/>
    </row>
    <row r="202" spans="1:19" s="6" customFormat="1" x14ac:dyDescent="0.3">
      <c r="A202" s="3" t="s">
        <v>2552</v>
      </c>
      <c r="B202" s="3"/>
      <c r="C202" s="27"/>
      <c r="D202" s="3"/>
      <c r="E202" s="3"/>
      <c r="F202" s="3"/>
      <c r="G202" s="3"/>
      <c r="H202" s="3"/>
      <c r="I202" s="3">
        <f>SUM(I188+I191+I194+I197+I200)</f>
        <v>2</v>
      </c>
      <c r="J202" s="3">
        <f>SUM(J188+J191+J194+J197+J200)</f>
        <v>2</v>
      </c>
      <c r="K202" s="49">
        <f>SUM(K187:K201)</f>
        <v>3</v>
      </c>
      <c r="L202" s="3">
        <f>SUM(L188+L191+L194+L197+L200)</f>
        <v>57</v>
      </c>
      <c r="M202" s="62">
        <f>J202/L202</f>
        <v>3.5087719298245612E-2</v>
      </c>
    </row>
    <row r="203" spans="1:19" x14ac:dyDescent="0.3">
      <c r="A203" s="101"/>
      <c r="C203" s="101"/>
      <c r="M203" s="56"/>
    </row>
    <row r="204" spans="1:19" ht="31.2" x14ac:dyDescent="0.3">
      <c r="A204" s="2" t="s">
        <v>2535</v>
      </c>
      <c r="B204" s="2" t="s">
        <v>0</v>
      </c>
      <c r="C204" s="2" t="s">
        <v>1</v>
      </c>
      <c r="D204" s="2" t="s">
        <v>2536</v>
      </c>
      <c r="E204" s="2" t="s">
        <v>2537</v>
      </c>
      <c r="F204" s="2" t="s">
        <v>2538</v>
      </c>
      <c r="G204" s="2" t="s">
        <v>2539</v>
      </c>
      <c r="H204" s="2" t="s">
        <v>2572</v>
      </c>
      <c r="I204" s="2" t="s">
        <v>2561</v>
      </c>
      <c r="J204" s="2" t="s">
        <v>2573</v>
      </c>
      <c r="K204" s="43" t="s">
        <v>2571</v>
      </c>
      <c r="L204" s="2" t="s">
        <v>75</v>
      </c>
      <c r="M204" s="2" t="s">
        <v>4335</v>
      </c>
    </row>
    <row r="205" spans="1:1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43"/>
      <c r="L205" s="2"/>
      <c r="M205" s="164"/>
    </row>
    <row r="206" spans="1:19" x14ac:dyDescent="0.3">
      <c r="A206" s="30">
        <v>1397</v>
      </c>
      <c r="B206" s="6" t="s">
        <v>792</v>
      </c>
      <c r="C206" s="30">
        <v>22</v>
      </c>
      <c r="D206" s="6" t="s">
        <v>3869</v>
      </c>
      <c r="E206" s="6" t="s">
        <v>4584</v>
      </c>
      <c r="F206" s="6" t="s">
        <v>4448</v>
      </c>
      <c r="G206" s="6" t="s">
        <v>25</v>
      </c>
      <c r="H206" s="6" t="s">
        <v>2764</v>
      </c>
      <c r="I206" s="2">
        <v>1</v>
      </c>
      <c r="J206" s="2">
        <v>0</v>
      </c>
      <c r="K206" s="43"/>
      <c r="L206" s="2"/>
      <c r="M206" s="164"/>
    </row>
    <row r="207" spans="1:19" x14ac:dyDescent="0.3">
      <c r="A207" s="30">
        <v>1397</v>
      </c>
      <c r="B207" s="6" t="s">
        <v>792</v>
      </c>
      <c r="C207" s="30">
        <v>22</v>
      </c>
      <c r="D207" s="6" t="s">
        <v>2765</v>
      </c>
      <c r="E207" s="6" t="s">
        <v>4446</v>
      </c>
      <c r="F207" s="6" t="s">
        <v>4447</v>
      </c>
      <c r="G207" s="6" t="s">
        <v>25</v>
      </c>
      <c r="H207" s="6" t="s">
        <v>2764</v>
      </c>
      <c r="I207" s="173">
        <v>1</v>
      </c>
      <c r="J207" s="173">
        <v>1</v>
      </c>
      <c r="K207" s="43"/>
      <c r="L207" s="2"/>
      <c r="M207" s="164"/>
    </row>
    <row r="208" spans="1:19" x14ac:dyDescent="0.3">
      <c r="A208" s="30">
        <v>1397</v>
      </c>
      <c r="B208" s="6" t="s">
        <v>792</v>
      </c>
      <c r="C208" s="30">
        <v>22</v>
      </c>
      <c r="D208" s="6" t="s">
        <v>3759</v>
      </c>
      <c r="E208" s="6" t="s">
        <v>4446</v>
      </c>
      <c r="F208" s="6" t="s">
        <v>4448</v>
      </c>
      <c r="G208" s="6" t="s">
        <v>25</v>
      </c>
      <c r="H208" s="6" t="s">
        <v>2764</v>
      </c>
      <c r="I208" s="173">
        <v>1</v>
      </c>
      <c r="J208" s="173">
        <v>1</v>
      </c>
      <c r="K208" s="43"/>
      <c r="L208" s="2"/>
      <c r="M208" s="164"/>
      <c r="P208" s="30"/>
      <c r="R208" s="30"/>
    </row>
    <row r="209" spans="1:18" s="6" customFormat="1" x14ac:dyDescent="0.3">
      <c r="A209" s="30">
        <v>1397</v>
      </c>
      <c r="B209" s="6" t="s">
        <v>792</v>
      </c>
      <c r="C209" s="30">
        <v>22</v>
      </c>
      <c r="D209" s="6" t="s">
        <v>3765</v>
      </c>
      <c r="E209" s="6" t="s">
        <v>3766</v>
      </c>
      <c r="F209" s="6" t="s">
        <v>3767</v>
      </c>
      <c r="G209" s="6" t="s">
        <v>25</v>
      </c>
      <c r="H209" s="6" t="s">
        <v>2764</v>
      </c>
      <c r="I209" s="6">
        <v>1</v>
      </c>
      <c r="J209" s="6">
        <v>1</v>
      </c>
      <c r="K209" s="9"/>
      <c r="M209" s="56"/>
      <c r="P209" s="30"/>
      <c r="R209" s="30"/>
    </row>
    <row r="210" spans="1:18" s="6" customFormat="1" x14ac:dyDescent="0.3">
      <c r="A210" s="30">
        <v>1397</v>
      </c>
      <c r="B210" s="6" t="s">
        <v>792</v>
      </c>
      <c r="C210" s="30">
        <v>22</v>
      </c>
      <c r="D210" s="6" t="s">
        <v>3768</v>
      </c>
      <c r="E210" s="6" t="s">
        <v>3766</v>
      </c>
      <c r="F210" s="6" t="s">
        <v>3769</v>
      </c>
      <c r="G210" s="6" t="s">
        <v>25</v>
      </c>
      <c r="H210" s="6" t="s">
        <v>2764</v>
      </c>
      <c r="I210" s="6">
        <v>1</v>
      </c>
      <c r="J210" s="6">
        <v>1</v>
      </c>
      <c r="K210" s="9"/>
      <c r="M210" s="56"/>
      <c r="P210" s="30"/>
      <c r="R210" s="30"/>
    </row>
    <row r="211" spans="1:18" s="6" customFormat="1" x14ac:dyDescent="0.3">
      <c r="A211" s="96" t="s">
        <v>2561</v>
      </c>
      <c r="B211" s="1"/>
      <c r="C211" s="97"/>
      <c r="D211" s="1"/>
      <c r="E211" s="1"/>
      <c r="F211" s="1"/>
      <c r="G211" s="1"/>
      <c r="H211" s="1"/>
      <c r="I211" s="6">
        <f>SUM(I206:I210)</f>
        <v>5</v>
      </c>
      <c r="J211" s="6">
        <f>SUM(J206:J210)</f>
        <v>4</v>
      </c>
      <c r="K211" s="9">
        <v>0</v>
      </c>
      <c r="L211" s="6">
        <f>Pathways!I460</f>
        <v>24</v>
      </c>
      <c r="M211" s="56">
        <f>J211/L211</f>
        <v>0.16666666666666666</v>
      </c>
      <c r="P211" s="30"/>
      <c r="R211" s="30"/>
    </row>
    <row r="212" spans="1:18" s="6" customFormat="1" x14ac:dyDescent="0.3">
      <c r="A212" s="30"/>
      <c r="C212" s="30"/>
      <c r="K212" s="9"/>
      <c r="M212" s="56"/>
      <c r="P212" s="30"/>
      <c r="R212" s="30"/>
    </row>
    <row r="213" spans="1:18" s="6" customFormat="1" x14ac:dyDescent="0.3">
      <c r="A213" s="30">
        <v>2661</v>
      </c>
      <c r="B213" s="6" t="s">
        <v>792</v>
      </c>
      <c r="C213" s="30">
        <v>22</v>
      </c>
      <c r="D213" s="6" t="s">
        <v>3718</v>
      </c>
      <c r="E213" s="6" t="s">
        <v>4457</v>
      </c>
      <c r="F213" s="6" t="s">
        <v>4458</v>
      </c>
      <c r="G213" s="6" t="s">
        <v>26</v>
      </c>
      <c r="H213" s="6" t="s">
        <v>2812</v>
      </c>
      <c r="I213" s="6">
        <v>1</v>
      </c>
      <c r="J213" s="6">
        <v>1</v>
      </c>
      <c r="K213" s="9"/>
      <c r="M213" s="56"/>
      <c r="P213" s="30"/>
      <c r="R213" s="30"/>
    </row>
    <row r="214" spans="1:18" s="6" customFormat="1" x14ac:dyDescent="0.3">
      <c r="A214" s="30">
        <v>2661</v>
      </c>
      <c r="B214" s="6" t="s">
        <v>792</v>
      </c>
      <c r="C214" s="30">
        <v>22</v>
      </c>
      <c r="D214" s="6" t="s">
        <v>2813</v>
      </c>
      <c r="E214" s="6" t="s">
        <v>3772</v>
      </c>
      <c r="F214" s="6" t="s">
        <v>3773</v>
      </c>
      <c r="G214" s="6" t="s">
        <v>26</v>
      </c>
      <c r="H214" s="6" t="s">
        <v>2812</v>
      </c>
      <c r="I214" s="6">
        <v>1</v>
      </c>
      <c r="J214" s="6">
        <v>1</v>
      </c>
      <c r="K214" s="9"/>
      <c r="M214" s="56"/>
    </row>
    <row r="215" spans="1:18" s="6" customFormat="1" x14ac:dyDescent="0.3">
      <c r="A215" s="96" t="s">
        <v>2561</v>
      </c>
      <c r="B215" s="1"/>
      <c r="C215" s="97"/>
      <c r="D215" s="1"/>
      <c r="E215" s="1"/>
      <c r="F215" s="1"/>
      <c r="G215" s="1"/>
      <c r="H215" s="1"/>
      <c r="I215" s="6">
        <f>SUM(I213:I214)</f>
        <v>2</v>
      </c>
      <c r="J215" s="6">
        <f>SUM(J213:J214)</f>
        <v>2</v>
      </c>
      <c r="K215" s="9">
        <v>0</v>
      </c>
      <c r="L215" s="6">
        <f>Pathways!I495</f>
        <v>15</v>
      </c>
      <c r="M215" s="56">
        <f>J215/L215</f>
        <v>0.13333333333333333</v>
      </c>
      <c r="P215" s="30"/>
      <c r="R215" s="30"/>
    </row>
    <row r="216" spans="1:18" s="6" customFormat="1" x14ac:dyDescent="0.3">
      <c r="A216" s="96"/>
      <c r="B216" s="1"/>
      <c r="C216" s="97"/>
      <c r="D216" s="1"/>
      <c r="E216" s="1"/>
      <c r="F216" s="1"/>
      <c r="G216" s="1"/>
      <c r="H216" s="1"/>
      <c r="K216" s="9"/>
      <c r="M216" s="56"/>
      <c r="P216" s="30"/>
      <c r="R216" s="30"/>
    </row>
    <row r="217" spans="1:18" s="6" customFormat="1" x14ac:dyDescent="0.3">
      <c r="A217" s="30">
        <v>9166</v>
      </c>
      <c r="B217" s="6" t="s">
        <v>792</v>
      </c>
      <c r="C217" s="30">
        <v>22</v>
      </c>
      <c r="D217" s="6" t="s">
        <v>2765</v>
      </c>
      <c r="E217" s="6" t="s">
        <v>4570</v>
      </c>
      <c r="F217" s="6" t="s">
        <v>4585</v>
      </c>
      <c r="G217" s="6" t="s">
        <v>27</v>
      </c>
      <c r="H217" s="6" t="s">
        <v>2764</v>
      </c>
      <c r="I217" s="6">
        <v>1</v>
      </c>
      <c r="J217" s="6">
        <v>1</v>
      </c>
      <c r="K217" s="9"/>
      <c r="M217" s="56"/>
      <c r="P217" s="30"/>
      <c r="R217" s="30"/>
    </row>
    <row r="218" spans="1:18" s="6" customFormat="1" x14ac:dyDescent="0.3">
      <c r="A218" s="30">
        <v>9166</v>
      </c>
      <c r="B218" s="6" t="s">
        <v>792</v>
      </c>
      <c r="C218" s="30">
        <v>22</v>
      </c>
      <c r="D218" s="6" t="s">
        <v>2804</v>
      </c>
      <c r="E218" s="6" t="s">
        <v>4464</v>
      </c>
      <c r="F218" s="6" t="s">
        <v>4161</v>
      </c>
      <c r="G218" s="6" t="s">
        <v>27</v>
      </c>
      <c r="H218" s="6" t="s">
        <v>2764</v>
      </c>
      <c r="I218" s="6">
        <v>1</v>
      </c>
      <c r="J218" s="6">
        <v>0</v>
      </c>
      <c r="K218" s="9"/>
      <c r="M218" s="56"/>
      <c r="P218" s="30"/>
      <c r="R218" s="30"/>
    </row>
    <row r="219" spans="1:18" s="6" customFormat="1" x14ac:dyDescent="0.3">
      <c r="A219" s="30">
        <v>9166</v>
      </c>
      <c r="B219" s="6" t="s">
        <v>792</v>
      </c>
      <c r="C219" s="30">
        <v>22</v>
      </c>
      <c r="D219" s="6" t="s">
        <v>3961</v>
      </c>
      <c r="E219" s="6" t="s">
        <v>4168</v>
      </c>
      <c r="F219" s="6" t="s">
        <v>4161</v>
      </c>
      <c r="G219" s="6" t="s">
        <v>27</v>
      </c>
      <c r="H219" s="6" t="s">
        <v>2764</v>
      </c>
      <c r="I219" s="6">
        <v>1</v>
      </c>
      <c r="J219" s="6">
        <v>1</v>
      </c>
      <c r="K219" s="9"/>
      <c r="M219" s="56"/>
      <c r="P219" s="30"/>
      <c r="R219" s="30"/>
    </row>
    <row r="220" spans="1:18" s="6" customFormat="1" x14ac:dyDescent="0.3">
      <c r="A220" s="30">
        <v>9166</v>
      </c>
      <c r="B220" s="6" t="s">
        <v>792</v>
      </c>
      <c r="C220" s="30">
        <v>22</v>
      </c>
      <c r="D220" s="6" t="s">
        <v>2779</v>
      </c>
      <c r="E220" s="6" t="s">
        <v>2774</v>
      </c>
      <c r="F220" s="6" t="s">
        <v>2780</v>
      </c>
      <c r="G220" s="6" t="s">
        <v>27</v>
      </c>
      <c r="H220" s="6" t="s">
        <v>2764</v>
      </c>
      <c r="I220" s="1">
        <v>1</v>
      </c>
      <c r="J220" s="1">
        <v>1</v>
      </c>
      <c r="K220" s="43"/>
      <c r="L220" s="2"/>
      <c r="M220" s="164"/>
    </row>
    <row r="221" spans="1:18" s="6" customFormat="1" x14ac:dyDescent="0.3">
      <c r="A221" s="30">
        <v>9166</v>
      </c>
      <c r="B221" s="6" t="s">
        <v>792</v>
      </c>
      <c r="C221" s="30">
        <v>22</v>
      </c>
      <c r="D221" s="6" t="s">
        <v>2778</v>
      </c>
      <c r="E221" s="6" t="s">
        <v>2758</v>
      </c>
      <c r="F221" s="6" t="s">
        <v>2781</v>
      </c>
      <c r="G221" s="6" t="s">
        <v>27</v>
      </c>
      <c r="H221" s="6" t="s">
        <v>2764</v>
      </c>
      <c r="I221" s="1">
        <v>1</v>
      </c>
      <c r="J221" s="1">
        <v>1</v>
      </c>
      <c r="K221" s="43"/>
      <c r="L221" s="2"/>
      <c r="M221" s="164"/>
      <c r="P221" s="30"/>
      <c r="R221" s="30"/>
    </row>
    <row r="222" spans="1:18" s="6" customFormat="1" x14ac:dyDescent="0.3">
      <c r="A222" s="96" t="s">
        <v>2561</v>
      </c>
      <c r="B222" s="1"/>
      <c r="C222" s="97"/>
      <c r="D222" s="1"/>
      <c r="E222" s="1"/>
      <c r="F222" s="1"/>
      <c r="G222" s="1"/>
      <c r="H222" s="1"/>
      <c r="I222" s="6">
        <f>SUM(I217:I221)</f>
        <v>5</v>
      </c>
      <c r="J222" s="6">
        <f>SUM(J217:J221)</f>
        <v>4</v>
      </c>
      <c r="K222" s="9">
        <v>0</v>
      </c>
      <c r="L222" s="6">
        <f>Pathways!I434</f>
        <v>25</v>
      </c>
      <c r="M222" s="56">
        <f>J222/L222</f>
        <v>0.16</v>
      </c>
      <c r="P222" s="30"/>
      <c r="R222" s="30"/>
    </row>
    <row r="223" spans="1:18" s="6" customFormat="1" x14ac:dyDescent="0.3">
      <c r="A223" s="30"/>
      <c r="C223" s="30"/>
      <c r="K223" s="9"/>
      <c r="M223" s="56"/>
      <c r="P223" s="30"/>
      <c r="R223" s="30"/>
    </row>
    <row r="224" spans="1:18" s="6" customFormat="1" x14ac:dyDescent="0.3">
      <c r="A224" s="30">
        <v>3207758</v>
      </c>
      <c r="B224" s="6" t="s">
        <v>792</v>
      </c>
      <c r="C224" s="30">
        <v>22</v>
      </c>
      <c r="D224" s="6" t="s">
        <v>81</v>
      </c>
      <c r="E224" s="6" t="s">
        <v>81</v>
      </c>
      <c r="F224" s="6" t="s">
        <v>81</v>
      </c>
      <c r="G224" s="6" t="s">
        <v>28</v>
      </c>
      <c r="H224" s="6" t="s">
        <v>2764</v>
      </c>
      <c r="I224" s="6">
        <v>0</v>
      </c>
      <c r="J224" s="6">
        <v>0</v>
      </c>
      <c r="K224" s="9" t="s">
        <v>81</v>
      </c>
      <c r="M224" s="56"/>
    </row>
    <row r="225" spans="1:18" s="6" customFormat="1" x14ac:dyDescent="0.3">
      <c r="A225" s="96" t="s">
        <v>2561</v>
      </c>
      <c r="B225" s="1"/>
      <c r="C225" s="97"/>
      <c r="D225" s="1"/>
      <c r="E225" s="1"/>
      <c r="F225" s="1"/>
      <c r="G225" s="1"/>
      <c r="H225" s="1"/>
      <c r="I225" s="6">
        <f>SUM(I224:I224)</f>
        <v>0</v>
      </c>
      <c r="J225" s="6">
        <f>SUM(J224:J224)</f>
        <v>0</v>
      </c>
      <c r="K225" s="9">
        <v>1</v>
      </c>
      <c r="L225" s="6">
        <f>Pathways!I478</f>
        <v>16</v>
      </c>
      <c r="M225" s="56">
        <f>J225/L225</f>
        <v>0</v>
      </c>
    </row>
    <row r="226" spans="1:18" s="6" customFormat="1" x14ac:dyDescent="0.3">
      <c r="A226" s="30"/>
      <c r="C226" s="30"/>
      <c r="K226" s="9"/>
      <c r="M226" s="56"/>
    </row>
    <row r="227" spans="1:18" s="6" customFormat="1" x14ac:dyDescent="0.3">
      <c r="A227" s="1">
        <v>75831</v>
      </c>
      <c r="B227" s="1"/>
      <c r="C227" s="97"/>
      <c r="D227" s="1"/>
      <c r="E227" s="1"/>
      <c r="F227" s="1"/>
      <c r="G227" s="1" t="s">
        <v>2647</v>
      </c>
      <c r="H227" s="1"/>
      <c r="I227" s="6">
        <v>0</v>
      </c>
      <c r="J227" s="6">
        <v>0</v>
      </c>
      <c r="K227" s="9" t="s">
        <v>81</v>
      </c>
      <c r="M227" s="56"/>
    </row>
    <row r="228" spans="1:18" s="6" customFormat="1" x14ac:dyDescent="0.3">
      <c r="A228" s="96" t="s">
        <v>2561</v>
      </c>
      <c r="B228" s="1"/>
      <c r="C228" s="97"/>
      <c r="D228" s="1"/>
      <c r="E228" s="1"/>
      <c r="F228" s="1"/>
      <c r="G228" s="1"/>
      <c r="H228" s="1"/>
      <c r="I228" s="6">
        <f>SUM(I227)</f>
        <v>0</v>
      </c>
      <c r="J228" s="6">
        <f>SUM(J227)</f>
        <v>0</v>
      </c>
      <c r="K228" s="9">
        <v>1</v>
      </c>
      <c r="L228" s="6">
        <f>Pathways!I407</f>
        <v>9</v>
      </c>
      <c r="M228" s="56">
        <f>J228/L228</f>
        <v>0</v>
      </c>
    </row>
    <row r="229" spans="1:18" s="6" customFormat="1" x14ac:dyDescent="0.3">
      <c r="A229" s="96"/>
      <c r="B229" s="1"/>
      <c r="C229" s="97"/>
      <c r="D229" s="1"/>
      <c r="E229" s="1"/>
      <c r="F229" s="1"/>
      <c r="G229" s="1"/>
      <c r="H229" s="1"/>
      <c r="K229" s="9"/>
      <c r="M229" s="56"/>
    </row>
    <row r="230" spans="1:18" s="6" customFormat="1" x14ac:dyDescent="0.3">
      <c r="A230" s="3" t="s">
        <v>2551</v>
      </c>
      <c r="B230" s="3"/>
      <c r="C230" s="27"/>
      <c r="D230" s="3"/>
      <c r="E230" s="3"/>
      <c r="F230" s="3"/>
      <c r="G230" s="3"/>
      <c r="H230" s="3"/>
      <c r="I230" s="3">
        <f>SUM(I211+I215+I222+I225+I228)</f>
        <v>12</v>
      </c>
      <c r="J230" s="3">
        <f>SUM(J211+J215+J222+J225+J228)</f>
        <v>10</v>
      </c>
      <c r="K230" s="3">
        <f>SUM(K211+K215+K222+K225+K228)</f>
        <v>2</v>
      </c>
      <c r="L230" s="3">
        <f>SUM(L211+L215+L222+L225+L228)</f>
        <v>89</v>
      </c>
      <c r="M230" s="62">
        <f>J230/L230</f>
        <v>0.11235955056179775</v>
      </c>
    </row>
    <row r="231" spans="1:18" x14ac:dyDescent="0.3">
      <c r="A231" s="101"/>
      <c r="C231" s="101"/>
      <c r="M231" s="56"/>
    </row>
    <row r="232" spans="1:18" ht="31.2" x14ac:dyDescent="0.3">
      <c r="A232" s="2" t="s">
        <v>2535</v>
      </c>
      <c r="B232" s="2" t="s">
        <v>0</v>
      </c>
      <c r="C232" s="2" t="s">
        <v>1</v>
      </c>
      <c r="D232" s="2" t="s">
        <v>2536</v>
      </c>
      <c r="E232" s="2" t="s">
        <v>2537</v>
      </c>
      <c r="F232" s="2" t="s">
        <v>2538</v>
      </c>
      <c r="G232" s="2" t="s">
        <v>2539</v>
      </c>
      <c r="H232" s="2" t="s">
        <v>2572</v>
      </c>
      <c r="I232" s="2" t="s">
        <v>2561</v>
      </c>
      <c r="J232" s="2" t="s">
        <v>2573</v>
      </c>
      <c r="K232" s="43" t="s">
        <v>2571</v>
      </c>
      <c r="L232" s="2" t="s">
        <v>75</v>
      </c>
      <c r="M232" s="2" t="s">
        <v>4335</v>
      </c>
    </row>
    <row r="233" spans="1:18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43"/>
      <c r="L233" s="2"/>
      <c r="M233" s="164"/>
    </row>
    <row r="234" spans="1:18" s="6" customFormat="1" x14ac:dyDescent="0.3">
      <c r="A234" s="30">
        <v>1482</v>
      </c>
      <c r="B234" s="6" t="s">
        <v>792</v>
      </c>
      <c r="C234" s="30">
        <v>23</v>
      </c>
      <c r="D234" s="6" t="s">
        <v>81</v>
      </c>
      <c r="E234" s="6" t="s">
        <v>81</v>
      </c>
      <c r="F234" s="6" t="s">
        <v>81</v>
      </c>
      <c r="G234" s="6" t="s">
        <v>35</v>
      </c>
      <c r="H234" s="6" t="s">
        <v>2764</v>
      </c>
      <c r="I234" s="1">
        <v>0</v>
      </c>
      <c r="J234" s="1">
        <v>0</v>
      </c>
      <c r="K234" s="43" t="s">
        <v>81</v>
      </c>
      <c r="L234" s="2"/>
      <c r="M234" s="164"/>
    </row>
    <row r="235" spans="1:18" s="6" customFormat="1" x14ac:dyDescent="0.3">
      <c r="A235" s="96" t="s">
        <v>2561</v>
      </c>
      <c r="B235" s="1"/>
      <c r="C235" s="97"/>
      <c r="D235" s="1"/>
      <c r="E235" s="1"/>
      <c r="F235" s="1"/>
      <c r="G235" s="1"/>
      <c r="H235" s="1"/>
      <c r="I235" s="6">
        <f>SUM(I234:I234)</f>
        <v>0</v>
      </c>
      <c r="J235" s="6">
        <f>SUM(J234:J234)</f>
        <v>0</v>
      </c>
      <c r="K235" s="9">
        <v>1</v>
      </c>
      <c r="L235" s="6">
        <f>Pathways!I507</f>
        <v>9</v>
      </c>
      <c r="M235" s="56">
        <f>J235/L235</f>
        <v>0</v>
      </c>
      <c r="P235" s="30"/>
      <c r="R235" s="30"/>
    </row>
    <row r="236" spans="1:18" s="6" customFormat="1" x14ac:dyDescent="0.3">
      <c r="A236" s="30"/>
      <c r="C236" s="30"/>
      <c r="K236" s="9"/>
      <c r="M236" s="56"/>
      <c r="P236" s="30"/>
      <c r="R236" s="30"/>
    </row>
    <row r="237" spans="1:18" s="6" customFormat="1" x14ac:dyDescent="0.3">
      <c r="A237" s="30">
        <v>3167</v>
      </c>
      <c r="B237" s="6" t="s">
        <v>792</v>
      </c>
      <c r="C237" s="30">
        <v>23</v>
      </c>
      <c r="D237" s="6" t="s">
        <v>3952</v>
      </c>
      <c r="E237" s="6" t="s">
        <v>3953</v>
      </c>
      <c r="F237" s="6" t="s">
        <v>2763</v>
      </c>
      <c r="G237" s="6" t="s">
        <v>30</v>
      </c>
      <c r="H237" s="6" t="s">
        <v>2764</v>
      </c>
      <c r="I237" s="6">
        <v>1</v>
      </c>
      <c r="J237" s="6">
        <v>0</v>
      </c>
      <c r="K237" s="9"/>
      <c r="M237" s="56"/>
    </row>
    <row r="238" spans="1:18" s="6" customFormat="1" x14ac:dyDescent="0.3">
      <c r="A238" s="30">
        <v>3167</v>
      </c>
      <c r="B238" s="6" t="s">
        <v>792</v>
      </c>
      <c r="C238" s="30">
        <v>23</v>
      </c>
      <c r="D238" s="6" t="s">
        <v>2761</v>
      </c>
      <c r="E238" s="6" t="s">
        <v>2762</v>
      </c>
      <c r="F238" s="6" t="s">
        <v>2763</v>
      </c>
      <c r="G238" s="6" t="s">
        <v>30</v>
      </c>
      <c r="H238" s="6" t="s">
        <v>2764</v>
      </c>
      <c r="I238" s="1">
        <v>1</v>
      </c>
      <c r="J238" s="1">
        <v>1</v>
      </c>
      <c r="K238" s="43"/>
      <c r="L238" s="2"/>
      <c r="M238" s="164"/>
      <c r="P238" s="30"/>
      <c r="R238" s="30"/>
    </row>
    <row r="239" spans="1:18" s="6" customFormat="1" x14ac:dyDescent="0.3">
      <c r="A239" s="96" t="s">
        <v>2561</v>
      </c>
      <c r="B239" s="1"/>
      <c r="C239" s="97"/>
      <c r="D239" s="1"/>
      <c r="E239" s="1"/>
      <c r="F239" s="1"/>
      <c r="G239" s="1"/>
      <c r="H239" s="1"/>
      <c r="I239" s="6">
        <f>SUM(I237:I238)</f>
        <v>2</v>
      </c>
      <c r="J239" s="6">
        <f>SUM(J237:J238)</f>
        <v>1</v>
      </c>
      <c r="K239" s="9">
        <v>0</v>
      </c>
      <c r="L239" s="6">
        <f>Pathways!I523</f>
        <v>14</v>
      </c>
      <c r="M239" s="56">
        <f>J239/L239</f>
        <v>7.1428571428571425E-2</v>
      </c>
      <c r="P239" s="30"/>
      <c r="R239" s="30"/>
    </row>
    <row r="240" spans="1:18" s="6" customFormat="1" x14ac:dyDescent="0.3">
      <c r="A240" s="30"/>
      <c r="C240" s="30"/>
      <c r="K240" s="9"/>
      <c r="M240" s="56"/>
      <c r="P240" s="30"/>
      <c r="R240" s="30"/>
    </row>
    <row r="241" spans="1:18" s="6" customFormat="1" x14ac:dyDescent="0.3">
      <c r="A241" s="30">
        <v>649145</v>
      </c>
      <c r="B241" s="6" t="s">
        <v>792</v>
      </c>
      <c r="C241" s="30">
        <v>23</v>
      </c>
      <c r="D241" s="6" t="s">
        <v>2794</v>
      </c>
      <c r="E241" s="6" t="s">
        <v>4583</v>
      </c>
      <c r="F241" s="6" t="s">
        <v>4586</v>
      </c>
      <c r="G241" s="6" t="s">
        <v>31</v>
      </c>
      <c r="H241" s="6" t="s">
        <v>2764</v>
      </c>
      <c r="I241" s="6">
        <v>1</v>
      </c>
      <c r="J241" s="6">
        <v>0</v>
      </c>
      <c r="K241" s="9"/>
      <c r="M241" s="56"/>
      <c r="P241" s="30"/>
      <c r="R241" s="30"/>
    </row>
    <row r="242" spans="1:18" s="6" customFormat="1" x14ac:dyDescent="0.3">
      <c r="A242" s="30">
        <v>649145</v>
      </c>
      <c r="B242" s="6" t="s">
        <v>792</v>
      </c>
      <c r="C242" s="30">
        <v>23</v>
      </c>
      <c r="D242" s="6" t="s">
        <v>2768</v>
      </c>
      <c r="E242" s="6" t="s">
        <v>4481</v>
      </c>
      <c r="F242" s="6" t="s">
        <v>4482</v>
      </c>
      <c r="G242" s="6" t="s">
        <v>31</v>
      </c>
      <c r="H242" s="6" t="s">
        <v>2764</v>
      </c>
      <c r="I242" s="6">
        <v>1</v>
      </c>
      <c r="J242" s="6">
        <v>1</v>
      </c>
      <c r="K242" s="9"/>
      <c r="M242" s="56"/>
    </row>
    <row r="243" spans="1:18" s="6" customFormat="1" x14ac:dyDescent="0.3">
      <c r="A243" s="30">
        <v>649145</v>
      </c>
      <c r="B243" s="6" t="s">
        <v>792</v>
      </c>
      <c r="C243" s="30">
        <v>23</v>
      </c>
      <c r="D243" s="6" t="s">
        <v>2771</v>
      </c>
      <c r="E243" s="6" t="s">
        <v>3968</v>
      </c>
      <c r="F243" s="6" t="s">
        <v>4180</v>
      </c>
      <c r="G243" s="6" t="s">
        <v>31</v>
      </c>
      <c r="H243" s="6" t="s">
        <v>2764</v>
      </c>
      <c r="I243" s="6">
        <v>1</v>
      </c>
      <c r="J243" s="6">
        <v>1</v>
      </c>
      <c r="K243" s="9"/>
      <c r="M243" s="56"/>
    </row>
    <row r="244" spans="1:18" s="6" customFormat="1" x14ac:dyDescent="0.3">
      <c r="A244" s="30">
        <v>649145</v>
      </c>
      <c r="B244" s="6" t="s">
        <v>792</v>
      </c>
      <c r="C244" s="30">
        <v>23</v>
      </c>
      <c r="D244" s="6" t="s">
        <v>3759</v>
      </c>
      <c r="E244" s="6" t="s">
        <v>3968</v>
      </c>
      <c r="F244" s="6" t="s">
        <v>4181</v>
      </c>
      <c r="G244" s="6" t="s">
        <v>31</v>
      </c>
      <c r="H244" s="6" t="s">
        <v>2764</v>
      </c>
      <c r="I244" s="6">
        <v>1</v>
      </c>
      <c r="J244" s="6">
        <v>1</v>
      </c>
      <c r="K244" s="9"/>
      <c r="M244" s="56"/>
    </row>
    <row r="245" spans="1:18" s="6" customFormat="1" x14ac:dyDescent="0.3">
      <c r="A245" s="96" t="s">
        <v>2561</v>
      </c>
      <c r="B245" s="1"/>
      <c r="C245" s="97"/>
      <c r="D245" s="1"/>
      <c r="E245" s="1"/>
      <c r="F245" s="1"/>
      <c r="G245" s="1"/>
      <c r="H245" s="1"/>
      <c r="I245" s="6">
        <f>SUM(I241:I244)</f>
        <v>4</v>
      </c>
      <c r="J245" s="6">
        <f>SUM(J241:J244)</f>
        <v>3</v>
      </c>
      <c r="K245" s="9">
        <v>0</v>
      </c>
      <c r="L245" s="6">
        <f>Pathways!I551</f>
        <v>15</v>
      </c>
      <c r="M245" s="56">
        <f>J245/L245</f>
        <v>0.2</v>
      </c>
    </row>
    <row r="246" spans="1:18" s="6" customFormat="1" x14ac:dyDescent="0.3">
      <c r="A246" s="30"/>
      <c r="C246" s="30"/>
      <c r="K246" s="9"/>
      <c r="M246" s="56"/>
    </row>
    <row r="247" spans="1:18" s="6" customFormat="1" x14ac:dyDescent="0.3">
      <c r="A247" s="30">
        <v>4667521</v>
      </c>
      <c r="B247" s="6" t="s">
        <v>792</v>
      </c>
      <c r="C247" s="30">
        <v>23</v>
      </c>
      <c r="D247" s="6" t="s">
        <v>81</v>
      </c>
      <c r="E247" s="6" t="s">
        <v>81</v>
      </c>
      <c r="F247" s="6" t="s">
        <v>81</v>
      </c>
      <c r="G247" s="6" t="s">
        <v>32</v>
      </c>
      <c r="H247" s="6" t="s">
        <v>2812</v>
      </c>
      <c r="I247" s="6">
        <v>0</v>
      </c>
      <c r="J247" s="6">
        <v>0</v>
      </c>
      <c r="K247" s="9" t="s">
        <v>81</v>
      </c>
      <c r="M247" s="56"/>
    </row>
    <row r="248" spans="1:18" s="6" customFormat="1" x14ac:dyDescent="0.3">
      <c r="A248" s="96" t="s">
        <v>2561</v>
      </c>
      <c r="B248" s="1"/>
      <c r="C248" s="97"/>
      <c r="D248" s="1"/>
      <c r="E248" s="1"/>
      <c r="F248" s="1"/>
      <c r="G248" s="1"/>
      <c r="H248" s="1"/>
      <c r="I248" s="6">
        <f>SUM(I246:I247)</f>
        <v>0</v>
      </c>
      <c r="J248" s="6">
        <f>SUM(J246:J247)</f>
        <v>0</v>
      </c>
      <c r="K248" s="9">
        <v>1</v>
      </c>
      <c r="L248" s="6">
        <f>Pathways!I534</f>
        <v>9</v>
      </c>
      <c r="M248" s="56">
        <f>J248/L248</f>
        <v>0</v>
      </c>
    </row>
    <row r="249" spans="1:18" s="6" customFormat="1" x14ac:dyDescent="0.3">
      <c r="A249" s="30"/>
      <c r="C249" s="30"/>
      <c r="K249" s="9"/>
      <c r="M249" s="56"/>
    </row>
    <row r="250" spans="1:18" s="6" customFormat="1" x14ac:dyDescent="0.3">
      <c r="A250" s="105">
        <v>7026339</v>
      </c>
      <c r="B250" s="106" t="s">
        <v>792</v>
      </c>
      <c r="C250" s="105">
        <v>23</v>
      </c>
      <c r="D250" s="106" t="s">
        <v>81</v>
      </c>
      <c r="E250" s="106" t="s">
        <v>81</v>
      </c>
      <c r="F250" s="106" t="s">
        <v>81</v>
      </c>
      <c r="G250" s="106" t="s">
        <v>29</v>
      </c>
      <c r="H250" s="106" t="s">
        <v>2764</v>
      </c>
      <c r="I250" s="6">
        <v>0</v>
      </c>
      <c r="J250" s="6">
        <v>0</v>
      </c>
      <c r="K250" s="9" t="s">
        <v>81</v>
      </c>
      <c r="M250" s="56"/>
    </row>
    <row r="251" spans="1:18" s="6" customFormat="1" x14ac:dyDescent="0.3">
      <c r="A251" s="96" t="s">
        <v>2561</v>
      </c>
      <c r="B251" s="1"/>
      <c r="C251" s="97"/>
      <c r="D251" s="1"/>
      <c r="E251" s="1"/>
      <c r="F251" s="1"/>
      <c r="G251" s="1"/>
      <c r="H251" s="1"/>
      <c r="I251" s="6">
        <f>SUM(I250:I250)</f>
        <v>0</v>
      </c>
      <c r="J251" s="6">
        <f>SUM(J250:J250)</f>
        <v>0</v>
      </c>
      <c r="K251" s="9">
        <v>1</v>
      </c>
      <c r="L251" s="6">
        <f>Pathways!I574</f>
        <v>21</v>
      </c>
      <c r="M251" s="56">
        <f>J251/L251</f>
        <v>0</v>
      </c>
    </row>
    <row r="252" spans="1:18" s="6" customFormat="1" x14ac:dyDescent="0.3">
      <c r="A252" s="30"/>
      <c r="C252" s="30"/>
      <c r="K252" s="9"/>
      <c r="M252" s="56"/>
    </row>
    <row r="253" spans="1:18" s="6" customFormat="1" x14ac:dyDescent="0.3">
      <c r="A253" s="3" t="s">
        <v>2550</v>
      </c>
      <c r="B253" s="3"/>
      <c r="C253" s="27"/>
      <c r="D253" s="3"/>
      <c r="E253" s="3"/>
      <c r="F253" s="3"/>
      <c r="G253" s="3"/>
      <c r="H253" s="3"/>
      <c r="I253" s="3">
        <f>SUM(I235+I239+I245+I248+I251)</f>
        <v>6</v>
      </c>
      <c r="J253" s="3">
        <f>SUM(J235+J239+J245+J248+J251)</f>
        <v>4</v>
      </c>
      <c r="K253" s="3">
        <f>SUM(K235+K239+K245+K248+K251)</f>
        <v>3</v>
      </c>
      <c r="L253" s="3">
        <f>SUM(L235+L239+L245+L248+L251)</f>
        <v>68</v>
      </c>
      <c r="M253" s="62">
        <f>J253/L253</f>
        <v>5.8823529411764705E-2</v>
      </c>
    </row>
    <row r="254" spans="1:18" x14ac:dyDescent="0.3">
      <c r="A254" s="96"/>
      <c r="B254" s="1"/>
      <c r="C254" s="97"/>
      <c r="D254" s="1"/>
      <c r="E254" s="1"/>
      <c r="F254" s="1"/>
      <c r="G254" s="1"/>
      <c r="H254" s="1"/>
      <c r="M254" s="56"/>
    </row>
    <row r="255" spans="1:18" ht="31.2" x14ac:dyDescent="0.3">
      <c r="A255" s="2" t="s">
        <v>2535</v>
      </c>
      <c r="B255" s="2" t="s">
        <v>0</v>
      </c>
      <c r="C255" s="2" t="s">
        <v>1</v>
      </c>
      <c r="D255" s="2" t="s">
        <v>2536</v>
      </c>
      <c r="E255" s="2" t="s">
        <v>2537</v>
      </c>
      <c r="F255" s="2" t="s">
        <v>2538</v>
      </c>
      <c r="G255" s="2" t="s">
        <v>2539</v>
      </c>
      <c r="H255" s="2" t="s">
        <v>2572</v>
      </c>
      <c r="I255" s="2" t="s">
        <v>2561</v>
      </c>
      <c r="J255" s="2" t="s">
        <v>2573</v>
      </c>
      <c r="K255" s="43" t="s">
        <v>2571</v>
      </c>
      <c r="L255" s="2" t="s">
        <v>75</v>
      </c>
      <c r="M255" s="2" t="s">
        <v>4335</v>
      </c>
    </row>
    <row r="256" spans="1:18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43"/>
      <c r="L256" s="2"/>
      <c r="M256" s="164"/>
    </row>
    <row r="257" spans="1:13" x14ac:dyDescent="0.3">
      <c r="A257" s="30">
        <v>5688</v>
      </c>
      <c r="B257" s="6" t="s">
        <v>792</v>
      </c>
      <c r="C257" s="30">
        <v>24</v>
      </c>
      <c r="D257" s="6" t="s">
        <v>4171</v>
      </c>
      <c r="E257" s="6" t="s">
        <v>4572</v>
      </c>
      <c r="F257" s="6" t="s">
        <v>3958</v>
      </c>
      <c r="G257" s="6" t="s">
        <v>33</v>
      </c>
      <c r="H257" s="6" t="s">
        <v>2812</v>
      </c>
      <c r="I257" s="1">
        <v>1</v>
      </c>
      <c r="J257" s="1">
        <v>0</v>
      </c>
      <c r="K257" s="43"/>
      <c r="L257" s="2"/>
      <c r="M257" s="164"/>
    </row>
    <row r="258" spans="1:13" x14ac:dyDescent="0.3">
      <c r="A258" s="30">
        <v>5688</v>
      </c>
      <c r="B258" s="6" t="s">
        <v>792</v>
      </c>
      <c r="C258" s="30">
        <v>24</v>
      </c>
      <c r="D258" s="6" t="s">
        <v>2765</v>
      </c>
      <c r="E258" s="6" t="s">
        <v>4587</v>
      </c>
      <c r="F258" s="6" t="s">
        <v>4588</v>
      </c>
      <c r="G258" s="6" t="s">
        <v>33</v>
      </c>
      <c r="H258" s="6" t="s">
        <v>2812</v>
      </c>
      <c r="I258" s="1">
        <v>1</v>
      </c>
      <c r="J258" s="1">
        <v>1</v>
      </c>
      <c r="K258" s="43"/>
      <c r="L258" s="2"/>
      <c r="M258" s="164"/>
    </row>
    <row r="259" spans="1:13" x14ac:dyDescent="0.3">
      <c r="A259" s="30">
        <v>5688</v>
      </c>
      <c r="B259" s="6" t="s">
        <v>792</v>
      </c>
      <c r="C259" s="30">
        <v>24</v>
      </c>
      <c r="D259" s="6" t="s">
        <v>3757</v>
      </c>
      <c r="E259" s="6" t="s">
        <v>4468</v>
      </c>
      <c r="F259" s="6" t="s">
        <v>4469</v>
      </c>
      <c r="G259" s="6" t="s">
        <v>33</v>
      </c>
      <c r="H259" s="6" t="s">
        <v>2812</v>
      </c>
      <c r="I259" s="1">
        <v>1</v>
      </c>
      <c r="J259" s="1">
        <v>1</v>
      </c>
      <c r="K259" s="43"/>
      <c r="L259" s="2"/>
      <c r="M259" s="164"/>
    </row>
    <row r="260" spans="1:13" x14ac:dyDescent="0.3">
      <c r="A260" s="30">
        <v>5688</v>
      </c>
      <c r="B260" s="6" t="s">
        <v>792</v>
      </c>
      <c r="C260" s="30">
        <v>24</v>
      </c>
      <c r="D260" s="6" t="s">
        <v>2778</v>
      </c>
      <c r="E260" s="6" t="s">
        <v>3954</v>
      </c>
      <c r="F260" s="6" t="s">
        <v>3956</v>
      </c>
      <c r="G260" s="6" t="s">
        <v>33</v>
      </c>
      <c r="H260" s="6" t="s">
        <v>2812</v>
      </c>
      <c r="I260" s="1">
        <v>1</v>
      </c>
      <c r="J260" s="1">
        <v>1</v>
      </c>
      <c r="K260" s="43"/>
      <c r="L260" s="2"/>
      <c r="M260" s="164"/>
    </row>
    <row r="261" spans="1:13" x14ac:dyDescent="0.3">
      <c r="A261" s="30">
        <v>5688</v>
      </c>
      <c r="B261" s="6" t="s">
        <v>792</v>
      </c>
      <c r="C261" s="30">
        <v>24</v>
      </c>
      <c r="D261" s="6" t="s">
        <v>3757</v>
      </c>
      <c r="E261" s="6" t="s">
        <v>3954</v>
      </c>
      <c r="F261" s="6" t="s">
        <v>3957</v>
      </c>
      <c r="G261" s="6" t="s">
        <v>33</v>
      </c>
      <c r="H261" s="6" t="s">
        <v>2812</v>
      </c>
      <c r="I261" s="1">
        <v>1</v>
      </c>
      <c r="J261" s="1">
        <v>1</v>
      </c>
      <c r="K261" s="43"/>
      <c r="L261" s="2"/>
      <c r="M261" s="164"/>
    </row>
    <row r="262" spans="1:13" s="6" customFormat="1" x14ac:dyDescent="0.3">
      <c r="A262" s="30">
        <v>5688</v>
      </c>
      <c r="B262" s="6" t="s">
        <v>792</v>
      </c>
      <c r="C262" s="30">
        <v>24</v>
      </c>
      <c r="D262" s="6" t="s">
        <v>2801</v>
      </c>
      <c r="E262" s="6" t="s">
        <v>3842</v>
      </c>
      <c r="F262" s="6" t="s">
        <v>3844</v>
      </c>
      <c r="G262" s="6" t="s">
        <v>33</v>
      </c>
      <c r="H262" s="6" t="s">
        <v>2812</v>
      </c>
      <c r="I262" s="6">
        <v>1</v>
      </c>
      <c r="J262" s="6">
        <v>1</v>
      </c>
      <c r="K262" s="9"/>
      <c r="M262" s="56"/>
    </row>
    <row r="263" spans="1:13" s="6" customFormat="1" x14ac:dyDescent="0.3">
      <c r="A263" s="30">
        <v>5688</v>
      </c>
      <c r="B263" s="6" t="s">
        <v>792</v>
      </c>
      <c r="C263" s="30">
        <v>24</v>
      </c>
      <c r="D263" s="6" t="s">
        <v>3845</v>
      </c>
      <c r="E263" s="6" t="s">
        <v>3842</v>
      </c>
      <c r="F263" s="6" t="s">
        <v>3846</v>
      </c>
      <c r="G263" s="6" t="s">
        <v>33</v>
      </c>
      <c r="H263" s="6" t="s">
        <v>2812</v>
      </c>
      <c r="I263" s="6">
        <v>1</v>
      </c>
      <c r="J263" s="6">
        <v>1</v>
      </c>
      <c r="K263" s="9"/>
      <c r="M263" s="56"/>
    </row>
    <row r="264" spans="1:13" s="6" customFormat="1" x14ac:dyDescent="0.3">
      <c r="A264" s="30">
        <v>5688</v>
      </c>
      <c r="B264" s="6" t="s">
        <v>792</v>
      </c>
      <c r="C264" s="30">
        <v>24</v>
      </c>
      <c r="D264" s="6" t="s">
        <v>3847</v>
      </c>
      <c r="E264" s="6" t="s">
        <v>3848</v>
      </c>
      <c r="F264" s="6" t="s">
        <v>3849</v>
      </c>
      <c r="G264" s="6" t="s">
        <v>33</v>
      </c>
      <c r="H264" s="6" t="s">
        <v>2812</v>
      </c>
      <c r="I264" s="6">
        <v>1</v>
      </c>
      <c r="J264" s="6">
        <v>1</v>
      </c>
      <c r="K264" s="9"/>
      <c r="M264" s="56"/>
    </row>
    <row r="265" spans="1:13" s="6" customFormat="1" x14ac:dyDescent="0.3">
      <c r="A265" s="30">
        <v>5688</v>
      </c>
      <c r="B265" s="6" t="s">
        <v>792</v>
      </c>
      <c r="C265" s="30">
        <v>24</v>
      </c>
      <c r="D265" s="6" t="s">
        <v>3850</v>
      </c>
      <c r="E265" s="6" t="s">
        <v>3848</v>
      </c>
      <c r="F265" s="6" t="s">
        <v>3958</v>
      </c>
      <c r="G265" s="6" t="s">
        <v>33</v>
      </c>
      <c r="H265" s="6" t="s">
        <v>2812</v>
      </c>
      <c r="I265" s="6">
        <v>1</v>
      </c>
      <c r="J265" s="6">
        <v>1</v>
      </c>
      <c r="K265" s="9"/>
      <c r="M265" s="56"/>
    </row>
    <row r="266" spans="1:13" s="6" customFormat="1" x14ac:dyDescent="0.3">
      <c r="A266" s="30">
        <v>5688</v>
      </c>
      <c r="B266" s="6" t="s">
        <v>792</v>
      </c>
      <c r="C266" s="30">
        <v>24</v>
      </c>
      <c r="D266" s="6" t="s">
        <v>2768</v>
      </c>
      <c r="E266" s="6" t="s">
        <v>2769</v>
      </c>
      <c r="F266" s="6" t="s">
        <v>2770</v>
      </c>
      <c r="G266" s="6" t="s">
        <v>33</v>
      </c>
      <c r="H266" s="6" t="s">
        <v>2812</v>
      </c>
      <c r="I266" s="1">
        <v>1</v>
      </c>
      <c r="J266" s="1">
        <v>1</v>
      </c>
      <c r="K266" s="43"/>
      <c r="L266" s="2"/>
      <c r="M266" s="164"/>
    </row>
    <row r="267" spans="1:13" s="6" customFormat="1" x14ac:dyDescent="0.3">
      <c r="A267" s="96" t="s">
        <v>2561</v>
      </c>
      <c r="B267" s="1"/>
      <c r="C267" s="97"/>
      <c r="D267" s="1"/>
      <c r="E267" s="1"/>
      <c r="F267" s="1"/>
      <c r="G267" s="1"/>
      <c r="H267" s="1"/>
      <c r="I267" s="6">
        <f>SUM(I257:I266)</f>
        <v>10</v>
      </c>
      <c r="J267" s="6">
        <f>SUM(J257:J266)</f>
        <v>9</v>
      </c>
      <c r="K267" s="9">
        <v>0</v>
      </c>
      <c r="L267" s="6">
        <f>Pathways!I621</f>
        <v>27</v>
      </c>
      <c r="M267" s="56">
        <f>J267/L267</f>
        <v>0.33333333333333331</v>
      </c>
    </row>
    <row r="268" spans="1:13" s="6" customFormat="1" x14ac:dyDescent="0.3">
      <c r="A268" s="96"/>
      <c r="B268" s="1"/>
      <c r="C268" s="97"/>
      <c r="D268" s="1"/>
      <c r="E268" s="1"/>
      <c r="F268" s="1"/>
      <c r="G268" s="1"/>
      <c r="H268" s="1"/>
      <c r="K268" s="9"/>
      <c r="M268" s="56"/>
    </row>
    <row r="269" spans="1:13" s="6" customFormat="1" x14ac:dyDescent="0.3">
      <c r="A269" s="30">
        <v>3790354</v>
      </c>
      <c r="B269" s="6" t="s">
        <v>792</v>
      </c>
      <c r="C269" s="30">
        <v>24</v>
      </c>
      <c r="D269" s="6" t="s">
        <v>3757</v>
      </c>
      <c r="E269" s="6" t="s">
        <v>4589</v>
      </c>
      <c r="F269" s="6" t="s">
        <v>4590</v>
      </c>
      <c r="G269" s="6" t="s">
        <v>79</v>
      </c>
      <c r="H269" s="6" t="s">
        <v>2812</v>
      </c>
      <c r="I269" s="6">
        <v>1</v>
      </c>
      <c r="J269" s="6">
        <v>1</v>
      </c>
      <c r="K269" s="9"/>
      <c r="M269" s="56"/>
    </row>
    <row r="270" spans="1:13" s="6" customFormat="1" x14ac:dyDescent="0.3">
      <c r="A270" s="30">
        <v>3790354</v>
      </c>
      <c r="B270" s="6" t="s">
        <v>792</v>
      </c>
      <c r="C270" s="30">
        <v>24</v>
      </c>
      <c r="D270" s="6" t="s">
        <v>2790</v>
      </c>
      <c r="E270" s="6" t="s">
        <v>4587</v>
      </c>
      <c r="F270" s="6" t="s">
        <v>4591</v>
      </c>
      <c r="G270" s="6" t="s">
        <v>79</v>
      </c>
      <c r="H270" s="6" t="s">
        <v>2812</v>
      </c>
      <c r="I270" s="6">
        <v>1</v>
      </c>
      <c r="J270" s="6">
        <v>1</v>
      </c>
      <c r="K270" s="9"/>
      <c r="M270" s="56"/>
    </row>
    <row r="271" spans="1:13" s="6" customFormat="1" x14ac:dyDescent="0.3">
      <c r="A271" s="30">
        <v>3790354</v>
      </c>
      <c r="B271" s="6" t="s">
        <v>792</v>
      </c>
      <c r="C271" s="30">
        <v>24</v>
      </c>
      <c r="D271" s="6" t="s">
        <v>3780</v>
      </c>
      <c r="E271" s="6" t="s">
        <v>3974</v>
      </c>
      <c r="F271" s="6" t="s">
        <v>3975</v>
      </c>
      <c r="G271" s="6" t="s">
        <v>79</v>
      </c>
      <c r="H271" s="6" t="s">
        <v>2812</v>
      </c>
      <c r="I271" s="6">
        <v>1</v>
      </c>
      <c r="J271" s="6">
        <v>1</v>
      </c>
      <c r="K271" s="9"/>
      <c r="M271" s="56"/>
    </row>
    <row r="272" spans="1:13" s="6" customFormat="1" x14ac:dyDescent="0.3">
      <c r="A272" s="30">
        <v>3790354</v>
      </c>
      <c r="B272" s="6" t="s">
        <v>792</v>
      </c>
      <c r="C272" s="30">
        <v>24</v>
      </c>
      <c r="D272" s="6" t="s">
        <v>3858</v>
      </c>
      <c r="E272" s="6" t="s">
        <v>3859</v>
      </c>
      <c r="F272" s="6" t="s">
        <v>3860</v>
      </c>
      <c r="G272" s="6" t="s">
        <v>79</v>
      </c>
      <c r="H272" s="6" t="s">
        <v>2812</v>
      </c>
      <c r="I272" s="6">
        <v>1</v>
      </c>
      <c r="J272" s="6">
        <v>1</v>
      </c>
      <c r="K272" s="9"/>
      <c r="M272" s="56"/>
    </row>
    <row r="273" spans="1:18" s="6" customFormat="1" x14ac:dyDescent="0.3">
      <c r="A273" s="30">
        <v>3790354</v>
      </c>
      <c r="B273" s="6" t="s">
        <v>792</v>
      </c>
      <c r="C273" s="30">
        <v>24</v>
      </c>
      <c r="D273" s="6" t="s">
        <v>2765</v>
      </c>
      <c r="E273" s="6" t="s">
        <v>3859</v>
      </c>
      <c r="F273" s="6" t="s">
        <v>3861</v>
      </c>
      <c r="G273" s="6" t="s">
        <v>79</v>
      </c>
      <c r="H273" s="6" t="s">
        <v>2812</v>
      </c>
      <c r="I273" s="6">
        <v>1</v>
      </c>
      <c r="J273" s="6">
        <v>1</v>
      </c>
      <c r="K273" s="9"/>
      <c r="M273" s="56"/>
      <c r="P273" s="30"/>
      <c r="R273" s="30"/>
    </row>
    <row r="274" spans="1:18" s="6" customFormat="1" x14ac:dyDescent="0.3">
      <c r="A274" s="96" t="s">
        <v>2561</v>
      </c>
      <c r="B274" s="1"/>
      <c r="C274" s="97"/>
      <c r="D274" s="1"/>
      <c r="E274" s="1"/>
      <c r="F274" s="1"/>
      <c r="G274" s="1"/>
      <c r="H274" s="1"/>
      <c r="I274" s="6">
        <f>SUM(I269:I273)</f>
        <v>5</v>
      </c>
      <c r="J274" s="6">
        <f>SUM(J269:J273)</f>
        <v>5</v>
      </c>
      <c r="K274" s="9">
        <v>0</v>
      </c>
      <c r="L274" s="6">
        <f>Pathways!I665</f>
        <v>26</v>
      </c>
      <c r="M274" s="56">
        <f>J274/L274</f>
        <v>0.19230769230769232</v>
      </c>
      <c r="P274" s="30"/>
      <c r="R274" s="30"/>
    </row>
    <row r="275" spans="1:18" s="6" customFormat="1" x14ac:dyDescent="0.3">
      <c r="A275" s="96"/>
      <c r="B275" s="1"/>
      <c r="C275" s="97"/>
      <c r="D275" s="1"/>
      <c r="E275" s="1"/>
      <c r="F275" s="1"/>
      <c r="G275" s="1"/>
      <c r="H275" s="1"/>
      <c r="K275" s="9"/>
      <c r="M275" s="56"/>
      <c r="P275" s="30"/>
      <c r="R275" s="30"/>
    </row>
    <row r="276" spans="1:18" s="6" customFormat="1" x14ac:dyDescent="0.3">
      <c r="A276" s="30">
        <v>4089807</v>
      </c>
      <c r="B276" s="6" t="s">
        <v>792</v>
      </c>
      <c r="C276" s="30">
        <v>24</v>
      </c>
      <c r="D276" s="6" t="s">
        <v>3768</v>
      </c>
      <c r="E276" s="6" t="s">
        <v>4199</v>
      </c>
      <c r="F276" s="6" t="s">
        <v>4223</v>
      </c>
      <c r="G276" s="6" t="s">
        <v>34</v>
      </c>
      <c r="H276" s="6" t="s">
        <v>2764</v>
      </c>
      <c r="I276" s="6">
        <v>1</v>
      </c>
      <c r="J276" s="6">
        <v>1</v>
      </c>
      <c r="K276" s="9"/>
      <c r="M276" s="56"/>
      <c r="P276" s="30"/>
      <c r="R276" s="30"/>
    </row>
    <row r="277" spans="1:18" s="6" customFormat="1" x14ac:dyDescent="0.3">
      <c r="A277" s="30">
        <v>4089807</v>
      </c>
      <c r="B277" s="6" t="s">
        <v>792</v>
      </c>
      <c r="C277" s="30">
        <v>24</v>
      </c>
      <c r="D277" s="6" t="s">
        <v>4171</v>
      </c>
      <c r="E277" s="6" t="s">
        <v>4183</v>
      </c>
      <c r="F277" s="6" t="s">
        <v>4184</v>
      </c>
      <c r="G277" s="6" t="s">
        <v>34</v>
      </c>
      <c r="H277" s="6" t="s">
        <v>2764</v>
      </c>
      <c r="I277" s="6">
        <v>1</v>
      </c>
      <c r="J277" s="6">
        <v>1</v>
      </c>
      <c r="K277" s="9"/>
      <c r="M277" s="56"/>
      <c r="P277" s="30"/>
      <c r="R277" s="30"/>
    </row>
    <row r="278" spans="1:18" s="6" customFormat="1" x14ac:dyDescent="0.3">
      <c r="A278" s="30">
        <v>4089807</v>
      </c>
      <c r="B278" s="6" t="s">
        <v>792</v>
      </c>
      <c r="C278" s="30">
        <v>24</v>
      </c>
      <c r="D278" s="6" t="s">
        <v>3757</v>
      </c>
      <c r="E278" s="6" t="s">
        <v>4183</v>
      </c>
      <c r="F278" s="6" t="s">
        <v>4185</v>
      </c>
      <c r="G278" s="6" t="s">
        <v>34</v>
      </c>
      <c r="H278" s="6" t="s">
        <v>2764</v>
      </c>
      <c r="I278" s="6">
        <v>1</v>
      </c>
      <c r="J278" s="6">
        <v>1</v>
      </c>
      <c r="K278" s="9"/>
      <c r="M278" s="56"/>
      <c r="P278" s="30"/>
      <c r="R278" s="30"/>
    </row>
    <row r="279" spans="1:18" s="6" customFormat="1" x14ac:dyDescent="0.3">
      <c r="A279" s="96" t="s">
        <v>2561</v>
      </c>
      <c r="B279" s="1"/>
      <c r="C279" s="97"/>
      <c r="D279" s="1"/>
      <c r="E279" s="1"/>
      <c r="F279" s="1"/>
      <c r="G279" s="1"/>
      <c r="H279" s="1"/>
      <c r="I279" s="6">
        <f>SUM(I276:I278)</f>
        <v>3</v>
      </c>
      <c r="J279" s="6">
        <f>SUM(J276:J278)</f>
        <v>3</v>
      </c>
      <c r="K279" s="9">
        <v>0</v>
      </c>
      <c r="L279" s="6">
        <f>Pathways!I636</f>
        <v>13</v>
      </c>
      <c r="M279" s="56">
        <f>J279/L279</f>
        <v>0.23076923076923078</v>
      </c>
    </row>
    <row r="280" spans="1:18" s="6" customFormat="1" x14ac:dyDescent="0.3">
      <c r="A280" s="96"/>
      <c r="B280" s="1"/>
      <c r="C280" s="97"/>
      <c r="D280" s="1"/>
      <c r="E280" s="1"/>
      <c r="F280" s="1"/>
      <c r="G280" s="1"/>
      <c r="H280" s="1"/>
      <c r="K280" s="9"/>
      <c r="M280" s="56"/>
      <c r="P280" s="30"/>
      <c r="R280" s="30"/>
    </row>
    <row r="281" spans="1:18" s="6" customFormat="1" x14ac:dyDescent="0.3">
      <c r="A281" s="30">
        <v>7788523</v>
      </c>
      <c r="B281" s="6" t="s">
        <v>792</v>
      </c>
      <c r="C281" s="30">
        <v>24</v>
      </c>
      <c r="D281" s="6" t="s">
        <v>3862</v>
      </c>
      <c r="E281" s="6" t="s">
        <v>4592</v>
      </c>
      <c r="F281" s="6" t="s">
        <v>4327</v>
      </c>
      <c r="G281" s="6" t="s">
        <v>21</v>
      </c>
      <c r="H281" s="6" t="s">
        <v>2812</v>
      </c>
      <c r="I281" s="6">
        <v>1</v>
      </c>
      <c r="J281" s="6">
        <v>0</v>
      </c>
      <c r="K281" s="9"/>
      <c r="M281" s="56"/>
      <c r="P281" s="30"/>
      <c r="R281" s="30"/>
    </row>
    <row r="282" spans="1:18" s="6" customFormat="1" x14ac:dyDescent="0.3">
      <c r="A282" s="30">
        <v>7788523</v>
      </c>
      <c r="B282" s="6" t="s">
        <v>792</v>
      </c>
      <c r="C282" s="30">
        <v>24</v>
      </c>
      <c r="D282" s="6" t="s">
        <v>4353</v>
      </c>
      <c r="E282" s="6" t="s">
        <v>4490</v>
      </c>
      <c r="F282" s="6" t="s">
        <v>4482</v>
      </c>
      <c r="G282" s="6" t="s">
        <v>21</v>
      </c>
      <c r="H282" s="6" t="s">
        <v>2812</v>
      </c>
      <c r="I282" s="6">
        <v>1</v>
      </c>
      <c r="J282" s="6">
        <v>1</v>
      </c>
      <c r="K282" s="9"/>
      <c r="M282" s="56"/>
      <c r="P282" s="30"/>
      <c r="R282" s="30"/>
    </row>
    <row r="283" spans="1:18" s="6" customFormat="1" x14ac:dyDescent="0.3">
      <c r="A283" s="30">
        <v>7788523</v>
      </c>
      <c r="B283" s="6" t="s">
        <v>792</v>
      </c>
      <c r="C283" s="30">
        <v>24</v>
      </c>
      <c r="D283" s="6" t="s">
        <v>2771</v>
      </c>
      <c r="E283" s="6" t="s">
        <v>4490</v>
      </c>
      <c r="F283" s="6" t="s">
        <v>4491</v>
      </c>
      <c r="G283" s="6" t="s">
        <v>21</v>
      </c>
      <c r="H283" s="6" t="s">
        <v>2812</v>
      </c>
      <c r="I283" s="6">
        <v>1</v>
      </c>
      <c r="J283" s="6">
        <v>1</v>
      </c>
      <c r="K283" s="9"/>
      <c r="M283" s="56"/>
      <c r="P283" s="30"/>
      <c r="R283" s="30"/>
    </row>
    <row r="284" spans="1:18" s="6" customFormat="1" x14ac:dyDescent="0.3">
      <c r="A284" s="30">
        <v>7788523</v>
      </c>
      <c r="B284" s="6" t="s">
        <v>792</v>
      </c>
      <c r="C284" s="30">
        <v>24</v>
      </c>
      <c r="D284" s="6" t="s">
        <v>3757</v>
      </c>
      <c r="E284" s="6" t="s">
        <v>4481</v>
      </c>
      <c r="F284" s="6" t="s">
        <v>2763</v>
      </c>
      <c r="G284" s="6" t="s">
        <v>21</v>
      </c>
      <c r="H284" s="6" t="s">
        <v>2812</v>
      </c>
      <c r="I284" s="6">
        <v>1</v>
      </c>
      <c r="J284" s="6">
        <v>1</v>
      </c>
      <c r="K284" s="9"/>
      <c r="M284" s="56"/>
      <c r="P284" s="30"/>
      <c r="R284" s="30"/>
    </row>
    <row r="285" spans="1:18" s="6" customFormat="1" x14ac:dyDescent="0.3">
      <c r="A285" s="30">
        <v>7788523</v>
      </c>
      <c r="B285" s="6" t="s">
        <v>792</v>
      </c>
      <c r="C285" s="30">
        <v>24</v>
      </c>
      <c r="D285" s="6" t="s">
        <v>3782</v>
      </c>
      <c r="E285" s="6" t="s">
        <v>4326</v>
      </c>
      <c r="F285" s="6" t="s">
        <v>4327</v>
      </c>
      <c r="G285" s="6" t="s">
        <v>21</v>
      </c>
      <c r="H285" s="6" t="s">
        <v>2812</v>
      </c>
      <c r="I285" s="6">
        <v>1</v>
      </c>
      <c r="J285" s="6">
        <v>0</v>
      </c>
      <c r="K285" s="9"/>
      <c r="M285" s="56"/>
      <c r="P285" s="30"/>
      <c r="R285" s="30"/>
    </row>
    <row r="286" spans="1:18" s="6" customFormat="1" x14ac:dyDescent="0.3">
      <c r="A286" s="30">
        <v>7788523</v>
      </c>
      <c r="B286" s="6" t="s">
        <v>792</v>
      </c>
      <c r="C286" s="30">
        <v>24</v>
      </c>
      <c r="D286" s="6" t="s">
        <v>3716</v>
      </c>
      <c r="E286" s="6" t="s">
        <v>3865</v>
      </c>
      <c r="F286" s="6" t="s">
        <v>3866</v>
      </c>
      <c r="G286" s="6" t="s">
        <v>21</v>
      </c>
      <c r="H286" s="6" t="s">
        <v>2812</v>
      </c>
      <c r="I286" s="6">
        <v>1</v>
      </c>
      <c r="J286" s="6">
        <v>1</v>
      </c>
      <c r="K286" s="9"/>
      <c r="M286" s="56"/>
      <c r="P286" s="30"/>
      <c r="R286" s="30"/>
    </row>
    <row r="287" spans="1:18" s="6" customFormat="1" x14ac:dyDescent="0.3">
      <c r="A287" s="30">
        <v>7788523</v>
      </c>
      <c r="B287" s="6" t="s">
        <v>792</v>
      </c>
      <c r="C287" s="30">
        <v>24</v>
      </c>
      <c r="D287" s="6" t="s">
        <v>3759</v>
      </c>
      <c r="E287" s="6" t="s">
        <v>3785</v>
      </c>
      <c r="F287" s="6" t="s">
        <v>3786</v>
      </c>
      <c r="G287" s="6" t="s">
        <v>21</v>
      </c>
      <c r="H287" s="6" t="s">
        <v>2812</v>
      </c>
      <c r="I287" s="6">
        <v>1</v>
      </c>
      <c r="J287" s="6">
        <v>1</v>
      </c>
      <c r="K287" s="9"/>
      <c r="M287" s="56"/>
      <c r="P287" s="30"/>
      <c r="R287" s="30"/>
    </row>
    <row r="288" spans="1:18" s="6" customFormat="1" x14ac:dyDescent="0.3">
      <c r="A288" s="30">
        <v>7788523</v>
      </c>
      <c r="B288" s="6" t="s">
        <v>792</v>
      </c>
      <c r="C288" s="30">
        <v>24</v>
      </c>
      <c r="D288" s="6" t="s">
        <v>2810</v>
      </c>
      <c r="E288" s="6" t="s">
        <v>2758</v>
      </c>
      <c r="F288" s="6" t="s">
        <v>2811</v>
      </c>
      <c r="G288" s="6" t="s">
        <v>21</v>
      </c>
      <c r="H288" s="6" t="s">
        <v>2812</v>
      </c>
      <c r="I288" s="1">
        <v>1</v>
      </c>
      <c r="J288" s="1">
        <v>1</v>
      </c>
      <c r="K288" s="43"/>
      <c r="L288" s="2"/>
      <c r="M288" s="164"/>
      <c r="P288" s="30"/>
      <c r="R288" s="30"/>
    </row>
    <row r="289" spans="1:18" s="6" customFormat="1" x14ac:dyDescent="0.3">
      <c r="A289" s="30">
        <v>7788523</v>
      </c>
      <c r="B289" s="6" t="s">
        <v>792</v>
      </c>
      <c r="C289" s="30">
        <v>24</v>
      </c>
      <c r="D289" s="6" t="s">
        <v>2813</v>
      </c>
      <c r="E289" s="6" t="s">
        <v>2758</v>
      </c>
      <c r="F289" s="6" t="s">
        <v>2811</v>
      </c>
      <c r="G289" s="6" t="s">
        <v>21</v>
      </c>
      <c r="H289" s="6" t="s">
        <v>2812</v>
      </c>
      <c r="I289" s="1">
        <v>1</v>
      </c>
      <c r="J289" s="1">
        <v>0</v>
      </c>
      <c r="K289" s="43"/>
      <c r="L289" s="2"/>
      <c r="M289" s="164"/>
    </row>
    <row r="290" spans="1:18" s="6" customFormat="1" x14ac:dyDescent="0.3">
      <c r="A290" s="96" t="s">
        <v>2561</v>
      </c>
      <c r="B290" s="1"/>
      <c r="C290" s="97"/>
      <c r="D290" s="1"/>
      <c r="E290" s="1"/>
      <c r="F290" s="1"/>
      <c r="G290" s="1"/>
      <c r="H290" s="1"/>
      <c r="I290" s="6">
        <f>SUM(I281:I289)</f>
        <v>9</v>
      </c>
      <c r="J290" s="6">
        <f>SUM(J281:J289)</f>
        <v>6</v>
      </c>
      <c r="K290" s="9">
        <v>0</v>
      </c>
      <c r="L290" s="6">
        <f>Pathways!I592</f>
        <v>15</v>
      </c>
      <c r="M290" s="56">
        <f>J290/L290</f>
        <v>0.4</v>
      </c>
      <c r="P290" s="30"/>
      <c r="R290" s="30"/>
    </row>
    <row r="291" spans="1:18" s="6" customFormat="1" x14ac:dyDescent="0.3">
      <c r="A291" s="30"/>
      <c r="C291" s="30"/>
      <c r="K291" s="9"/>
      <c r="M291" s="56"/>
      <c r="P291" s="30"/>
      <c r="R291" s="30"/>
    </row>
    <row r="292" spans="1:18" s="6" customFormat="1" x14ac:dyDescent="0.3">
      <c r="A292" s="30">
        <v>28675724</v>
      </c>
      <c r="B292" s="6" t="s">
        <v>792</v>
      </c>
      <c r="C292" s="30">
        <v>24</v>
      </c>
      <c r="D292" s="6" t="s">
        <v>3757</v>
      </c>
      <c r="E292" s="6" t="s">
        <v>4579</v>
      </c>
      <c r="F292" s="6" t="s">
        <v>4593</v>
      </c>
      <c r="G292" s="6" t="s">
        <v>44</v>
      </c>
      <c r="H292" s="6" t="s">
        <v>2812</v>
      </c>
      <c r="I292" s="6">
        <v>1</v>
      </c>
      <c r="J292" s="6">
        <v>1</v>
      </c>
      <c r="K292" s="9"/>
      <c r="M292" s="56"/>
      <c r="P292" s="30"/>
      <c r="R292" s="30"/>
    </row>
    <row r="293" spans="1:18" s="6" customFormat="1" x14ac:dyDescent="0.3">
      <c r="A293" s="30">
        <v>28675724</v>
      </c>
      <c r="B293" s="6" t="s">
        <v>792</v>
      </c>
      <c r="C293" s="30">
        <v>24</v>
      </c>
      <c r="D293" s="6" t="s">
        <v>4167</v>
      </c>
      <c r="E293" s="6" t="s">
        <v>4495</v>
      </c>
      <c r="F293" s="6" t="s">
        <v>4496</v>
      </c>
      <c r="G293" s="6" t="s">
        <v>44</v>
      </c>
      <c r="H293" s="6" t="s">
        <v>2812</v>
      </c>
      <c r="I293" s="6">
        <v>1</v>
      </c>
      <c r="J293" s="6">
        <v>1</v>
      </c>
      <c r="K293" s="9"/>
      <c r="M293" s="56"/>
    </row>
    <row r="294" spans="1:18" s="6" customFormat="1" x14ac:dyDescent="0.3">
      <c r="A294" s="30">
        <v>28675724</v>
      </c>
      <c r="B294" s="6" t="s">
        <v>792</v>
      </c>
      <c r="C294" s="30">
        <v>24</v>
      </c>
      <c r="D294" s="6" t="s">
        <v>3759</v>
      </c>
      <c r="E294" s="6" t="s">
        <v>3837</v>
      </c>
      <c r="F294" s="6" t="s">
        <v>3872</v>
      </c>
      <c r="G294" s="6" t="s">
        <v>44</v>
      </c>
      <c r="H294" s="6" t="s">
        <v>2812</v>
      </c>
      <c r="I294" s="6">
        <v>1</v>
      </c>
      <c r="J294" s="6">
        <v>1</v>
      </c>
      <c r="K294" s="9"/>
      <c r="M294" s="56"/>
    </row>
    <row r="295" spans="1:18" s="6" customFormat="1" x14ac:dyDescent="0.3">
      <c r="A295" s="96" t="s">
        <v>2561</v>
      </c>
      <c r="B295" s="1"/>
      <c r="C295" s="97"/>
      <c r="D295" s="1"/>
      <c r="E295" s="1"/>
      <c r="F295" s="1"/>
      <c r="G295" s="1"/>
      <c r="H295" s="1"/>
      <c r="I295" s="6">
        <f>SUM(I292:I294)</f>
        <v>3</v>
      </c>
      <c r="J295" s="6">
        <f>SUM(J292:J294)</f>
        <v>3</v>
      </c>
      <c r="K295" s="9">
        <v>0</v>
      </c>
      <c r="L295" s="6">
        <f>Pathways!I696</f>
        <v>29</v>
      </c>
      <c r="M295" s="56">
        <f>J295/L295</f>
        <v>0.10344827586206896</v>
      </c>
    </row>
    <row r="296" spans="1:18" s="6" customFormat="1" x14ac:dyDescent="0.3">
      <c r="A296" s="1"/>
      <c r="B296" s="1"/>
      <c r="C296" s="97"/>
      <c r="D296" s="1"/>
      <c r="E296" s="1"/>
      <c r="F296" s="1"/>
      <c r="G296" s="1"/>
      <c r="H296" s="1"/>
      <c r="K296" s="9"/>
      <c r="M296" s="56"/>
    </row>
    <row r="297" spans="1:18" s="6" customFormat="1" x14ac:dyDescent="0.3">
      <c r="A297" s="1"/>
      <c r="B297" s="1"/>
      <c r="C297" s="97"/>
      <c r="D297" s="1"/>
      <c r="E297" s="1"/>
      <c r="F297" s="1"/>
      <c r="G297" s="1"/>
      <c r="H297" s="1"/>
      <c r="K297" s="9"/>
      <c r="M297" s="56"/>
    </row>
    <row r="298" spans="1:18" s="6" customFormat="1" x14ac:dyDescent="0.3">
      <c r="A298" s="3" t="s">
        <v>2549</v>
      </c>
      <c r="B298" s="3"/>
      <c r="C298" s="27"/>
      <c r="D298" s="3"/>
      <c r="E298" s="3"/>
      <c r="F298" s="3"/>
      <c r="G298" s="3"/>
      <c r="H298" s="3"/>
      <c r="I298" s="3">
        <f>SUM(I267+I274+I279+I290+I295)</f>
        <v>30</v>
      </c>
      <c r="J298" s="3">
        <f>SUM(J267+J274+J279+J290+J295)</f>
        <v>26</v>
      </c>
      <c r="K298" s="3">
        <f>SUM(K267+K274+K279+K290+K295)</f>
        <v>0</v>
      </c>
      <c r="L298" s="3">
        <f>SUM(L267+L274+L279+L290+L295)</f>
        <v>110</v>
      </c>
      <c r="M298" s="62">
        <f>J298/L298</f>
        <v>0.23636363636363636</v>
      </c>
    </row>
    <row r="299" spans="1:18" x14ac:dyDescent="0.3">
      <c r="A299" s="96"/>
      <c r="B299" s="1"/>
      <c r="C299" s="97"/>
      <c r="D299" s="1"/>
      <c r="E299" s="1"/>
      <c r="F299" s="1"/>
      <c r="G299" s="1"/>
      <c r="H299" s="1"/>
      <c r="M299" s="56"/>
    </row>
    <row r="300" spans="1:18" ht="31.2" x14ac:dyDescent="0.3">
      <c r="A300" s="2" t="s">
        <v>2535</v>
      </c>
      <c r="B300" s="2" t="s">
        <v>0</v>
      </c>
      <c r="C300" s="2" t="s">
        <v>1</v>
      </c>
      <c r="D300" s="2" t="s">
        <v>2536</v>
      </c>
      <c r="E300" s="2" t="s">
        <v>2537</v>
      </c>
      <c r="F300" s="2" t="s">
        <v>2538</v>
      </c>
      <c r="G300" s="2" t="s">
        <v>2539</v>
      </c>
      <c r="H300" s="2" t="s">
        <v>2572</v>
      </c>
      <c r="I300" s="2" t="s">
        <v>2561</v>
      </c>
      <c r="J300" s="2" t="s">
        <v>2573</v>
      </c>
      <c r="K300" s="43" t="s">
        <v>2571</v>
      </c>
      <c r="L300" s="2" t="s">
        <v>75</v>
      </c>
      <c r="M300" s="2" t="s">
        <v>4335</v>
      </c>
    </row>
    <row r="301" spans="1:18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43"/>
      <c r="L301" s="2"/>
      <c r="M301" s="164"/>
    </row>
    <row r="302" spans="1:18" x14ac:dyDescent="0.3">
      <c r="A302" s="30">
        <v>243</v>
      </c>
      <c r="B302" s="6" t="s">
        <v>792</v>
      </c>
      <c r="C302" s="30">
        <v>25</v>
      </c>
      <c r="D302" s="6" t="s">
        <v>3961</v>
      </c>
      <c r="E302" s="6" t="s">
        <v>4594</v>
      </c>
      <c r="F302" s="6" t="s">
        <v>4442</v>
      </c>
      <c r="G302" s="6" t="s">
        <v>36</v>
      </c>
      <c r="H302" s="6" t="s">
        <v>2764</v>
      </c>
      <c r="I302" s="1">
        <v>1</v>
      </c>
      <c r="J302" s="1">
        <v>0</v>
      </c>
      <c r="K302" s="43"/>
      <c r="L302" s="2"/>
      <c r="M302" s="164"/>
    </row>
    <row r="303" spans="1:18" x14ac:dyDescent="0.3">
      <c r="A303" s="30">
        <v>243</v>
      </c>
      <c r="B303" s="6" t="s">
        <v>792</v>
      </c>
      <c r="C303" s="30">
        <v>25</v>
      </c>
      <c r="D303" s="6" t="s">
        <v>3845</v>
      </c>
      <c r="E303" s="6" t="s">
        <v>4579</v>
      </c>
      <c r="F303" s="6" t="s">
        <v>4595</v>
      </c>
      <c r="G303" s="6" t="s">
        <v>36</v>
      </c>
      <c r="H303" s="6" t="s">
        <v>2764</v>
      </c>
      <c r="I303" s="1">
        <v>1</v>
      </c>
      <c r="J303" s="1">
        <v>1</v>
      </c>
      <c r="K303" s="43"/>
      <c r="L303" s="2"/>
      <c r="M303" s="164"/>
    </row>
    <row r="304" spans="1:18" s="6" customFormat="1" x14ac:dyDescent="0.3">
      <c r="A304" s="30">
        <v>243</v>
      </c>
      <c r="B304" s="6" t="s">
        <v>792</v>
      </c>
      <c r="C304" s="30">
        <v>25</v>
      </c>
      <c r="D304" s="6" t="s">
        <v>2773</v>
      </c>
      <c r="E304" s="6" t="s">
        <v>4441</v>
      </c>
      <c r="F304" s="6" t="s">
        <v>4442</v>
      </c>
      <c r="G304" s="6" t="s">
        <v>36</v>
      </c>
      <c r="H304" s="6" t="s">
        <v>2764</v>
      </c>
      <c r="I304" s="6">
        <v>1</v>
      </c>
      <c r="J304" s="6">
        <v>1</v>
      </c>
      <c r="K304" s="9" t="s">
        <v>81</v>
      </c>
      <c r="M304" s="56"/>
    </row>
    <row r="305" spans="1:18" s="6" customFormat="1" x14ac:dyDescent="0.3">
      <c r="A305" s="96" t="s">
        <v>2561</v>
      </c>
      <c r="B305" s="1"/>
      <c r="C305" s="97"/>
      <c r="D305" s="1"/>
      <c r="E305" s="1"/>
      <c r="F305" s="1"/>
      <c r="G305" s="1"/>
      <c r="H305" s="1"/>
      <c r="I305" s="6">
        <f>SUM(I302:I304)</f>
        <v>3</v>
      </c>
      <c r="J305" s="6">
        <f>SUM(J302:J304)</f>
        <v>2</v>
      </c>
      <c r="K305" s="9">
        <v>0</v>
      </c>
      <c r="L305" s="6">
        <f>Pathways!I734</f>
        <v>19</v>
      </c>
      <c r="M305" s="56">
        <f>J305/L305</f>
        <v>0.10526315789473684</v>
      </c>
    </row>
    <row r="306" spans="1:18" s="6" customFormat="1" x14ac:dyDescent="0.3">
      <c r="A306" s="30"/>
      <c r="C306" s="30"/>
      <c r="K306" s="9"/>
      <c r="M306" s="56"/>
    </row>
    <row r="307" spans="1:18" s="6" customFormat="1" x14ac:dyDescent="0.3">
      <c r="A307" s="30">
        <v>9202</v>
      </c>
      <c r="B307" s="6" t="s">
        <v>792</v>
      </c>
      <c r="C307" s="30">
        <v>25</v>
      </c>
      <c r="D307" s="6" t="s">
        <v>4167</v>
      </c>
      <c r="E307" s="6" t="s">
        <v>4592</v>
      </c>
      <c r="F307" s="6" t="s">
        <v>4596</v>
      </c>
      <c r="G307" s="6" t="s">
        <v>37</v>
      </c>
      <c r="H307" s="6" t="s">
        <v>2764</v>
      </c>
      <c r="I307" s="6">
        <v>1</v>
      </c>
      <c r="J307" s="6">
        <v>1</v>
      </c>
      <c r="K307" s="9"/>
      <c r="M307" s="56"/>
    </row>
    <row r="308" spans="1:18" s="6" customFormat="1" x14ac:dyDescent="0.3">
      <c r="A308" s="30">
        <v>9202</v>
      </c>
      <c r="B308" s="6" t="s">
        <v>792</v>
      </c>
      <c r="C308" s="30">
        <v>25</v>
      </c>
      <c r="D308" s="6" t="s">
        <v>2773</v>
      </c>
      <c r="E308" s="6" t="s">
        <v>4597</v>
      </c>
      <c r="F308" s="6" t="s">
        <v>4598</v>
      </c>
      <c r="G308" s="6" t="s">
        <v>37</v>
      </c>
      <c r="H308" s="6" t="s">
        <v>2764</v>
      </c>
      <c r="I308" s="6">
        <v>1</v>
      </c>
      <c r="J308" s="6">
        <v>1</v>
      </c>
      <c r="K308" s="9" t="s">
        <v>81</v>
      </c>
      <c r="M308" s="56"/>
      <c r="P308" s="30"/>
      <c r="R308" s="30"/>
    </row>
    <row r="309" spans="1:18" s="6" customFormat="1" x14ac:dyDescent="0.3">
      <c r="A309" s="96" t="s">
        <v>2561</v>
      </c>
      <c r="B309" s="1"/>
      <c r="C309" s="97"/>
      <c r="D309" s="1"/>
      <c r="E309" s="1"/>
      <c r="F309" s="1"/>
      <c r="G309" s="1"/>
      <c r="H309" s="1"/>
      <c r="I309" s="6">
        <f>SUM(I307:I308)</f>
        <v>2</v>
      </c>
      <c r="J309" s="6">
        <f>SUM(J307:J308)</f>
        <v>2</v>
      </c>
      <c r="K309" s="9">
        <v>0</v>
      </c>
      <c r="L309" s="6">
        <f>Pathways!I783</f>
        <v>31</v>
      </c>
      <c r="M309" s="56">
        <f>J309/L309</f>
        <v>6.4516129032258063E-2</v>
      </c>
    </row>
    <row r="310" spans="1:18" s="6" customFormat="1" x14ac:dyDescent="0.3">
      <c r="A310" s="96"/>
      <c r="B310" s="1"/>
      <c r="C310" s="97"/>
      <c r="D310" s="1"/>
      <c r="E310" s="1"/>
      <c r="F310" s="1"/>
      <c r="G310" s="1"/>
      <c r="H310" s="1"/>
      <c r="K310" s="9"/>
      <c r="M310" s="56"/>
    </row>
    <row r="311" spans="1:18" s="6" customFormat="1" x14ac:dyDescent="0.3">
      <c r="A311" s="30">
        <v>9425</v>
      </c>
      <c r="B311" s="6" t="s">
        <v>792</v>
      </c>
      <c r="C311" s="30">
        <v>25</v>
      </c>
      <c r="D311" s="6" t="s">
        <v>2794</v>
      </c>
      <c r="E311" s="6" t="s">
        <v>4203</v>
      </c>
      <c r="F311" s="6" t="s">
        <v>4328</v>
      </c>
      <c r="G311" s="6" t="s">
        <v>80</v>
      </c>
      <c r="H311" s="6" t="s">
        <v>2764</v>
      </c>
      <c r="I311" s="6">
        <v>1</v>
      </c>
      <c r="J311" s="6">
        <v>0</v>
      </c>
      <c r="K311" s="9"/>
      <c r="M311" s="56"/>
      <c r="P311" s="30"/>
      <c r="R311" s="30"/>
    </row>
    <row r="312" spans="1:18" s="6" customFormat="1" x14ac:dyDescent="0.3">
      <c r="A312" s="30">
        <v>9425</v>
      </c>
      <c r="B312" s="6" t="s">
        <v>792</v>
      </c>
      <c r="C312" s="30">
        <v>25</v>
      </c>
      <c r="D312" s="6" t="s">
        <v>2813</v>
      </c>
      <c r="E312" s="6" t="s">
        <v>4174</v>
      </c>
      <c r="F312" s="6" t="s">
        <v>4179</v>
      </c>
      <c r="G312" s="6" t="s">
        <v>80</v>
      </c>
      <c r="H312" s="6" t="s">
        <v>2764</v>
      </c>
      <c r="I312" s="6">
        <v>1</v>
      </c>
      <c r="J312" s="6">
        <v>0</v>
      </c>
      <c r="K312" s="9"/>
      <c r="M312" s="56"/>
      <c r="P312" s="30"/>
      <c r="R312" s="30"/>
    </row>
    <row r="313" spans="1:18" s="6" customFormat="1" x14ac:dyDescent="0.3">
      <c r="A313" s="30">
        <v>9425</v>
      </c>
      <c r="B313" s="6" t="s">
        <v>792</v>
      </c>
      <c r="C313" s="30">
        <v>25</v>
      </c>
      <c r="D313" s="6" t="s">
        <v>3858</v>
      </c>
      <c r="E313" s="6" t="s">
        <v>3963</v>
      </c>
      <c r="F313" s="6" t="s">
        <v>3964</v>
      </c>
      <c r="G313" s="6" t="s">
        <v>80</v>
      </c>
      <c r="H313" s="6" t="s">
        <v>2764</v>
      </c>
      <c r="I313" s="6">
        <v>1</v>
      </c>
      <c r="J313" s="6">
        <v>0</v>
      </c>
      <c r="K313" s="9"/>
      <c r="M313" s="56"/>
      <c r="P313" s="30"/>
      <c r="R313" s="30"/>
    </row>
    <row r="314" spans="1:18" s="6" customFormat="1" x14ac:dyDescent="0.3">
      <c r="A314" s="30">
        <v>9425</v>
      </c>
      <c r="B314" s="6" t="s">
        <v>792</v>
      </c>
      <c r="C314" s="30">
        <v>25</v>
      </c>
      <c r="D314" s="6" t="s">
        <v>2782</v>
      </c>
      <c r="E314" s="6" t="s">
        <v>2783</v>
      </c>
      <c r="F314" s="6" t="s">
        <v>2784</v>
      </c>
      <c r="G314" s="6" t="s">
        <v>80</v>
      </c>
      <c r="H314" s="6" t="s">
        <v>2764</v>
      </c>
      <c r="I314" s="1">
        <v>1</v>
      </c>
      <c r="J314" s="1">
        <v>1</v>
      </c>
      <c r="K314" s="43"/>
      <c r="L314" s="2"/>
      <c r="M314" s="164"/>
      <c r="P314" s="30"/>
      <c r="R314" s="30"/>
    </row>
    <row r="315" spans="1:18" s="6" customFormat="1" x14ac:dyDescent="0.3">
      <c r="A315" s="30">
        <v>9425</v>
      </c>
      <c r="B315" s="6" t="s">
        <v>792</v>
      </c>
      <c r="C315" s="30">
        <v>25</v>
      </c>
      <c r="D315" s="6" t="s">
        <v>2778</v>
      </c>
      <c r="E315" s="6" t="s">
        <v>2769</v>
      </c>
      <c r="F315" s="6" t="s">
        <v>2785</v>
      </c>
      <c r="G315" s="6" t="s">
        <v>80</v>
      </c>
      <c r="H315" s="6" t="s">
        <v>2764</v>
      </c>
      <c r="I315" s="1">
        <v>1</v>
      </c>
      <c r="J315" s="1">
        <v>1</v>
      </c>
      <c r="K315" s="43"/>
      <c r="L315" s="2"/>
      <c r="M315" s="164"/>
      <c r="P315" s="30"/>
      <c r="R315" s="30"/>
    </row>
    <row r="316" spans="1:18" s="6" customFormat="1" x14ac:dyDescent="0.3">
      <c r="A316" s="96" t="s">
        <v>2561</v>
      </c>
      <c r="B316" s="1"/>
      <c r="C316" s="97"/>
      <c r="D316" s="1"/>
      <c r="E316" s="1"/>
      <c r="F316" s="1"/>
      <c r="G316" s="1"/>
      <c r="H316" s="1"/>
      <c r="I316" s="6">
        <f>SUM(I311:I315)</f>
        <v>5</v>
      </c>
      <c r="J316" s="6">
        <f>SUM(J311:J315)</f>
        <v>2</v>
      </c>
      <c r="K316" s="9"/>
      <c r="L316" s="6">
        <f>Pathways!I750</f>
        <v>14</v>
      </c>
      <c r="M316" s="56">
        <f>J316/L316</f>
        <v>0.14285714285714285</v>
      </c>
      <c r="P316" s="30"/>
      <c r="R316" s="30"/>
    </row>
    <row r="317" spans="1:18" s="6" customFormat="1" x14ac:dyDescent="0.3">
      <c r="A317" s="96"/>
      <c r="B317" s="1"/>
      <c r="C317" s="97"/>
      <c r="D317" s="1"/>
      <c r="E317" s="1"/>
      <c r="F317" s="1"/>
      <c r="G317" s="1"/>
      <c r="H317" s="1"/>
      <c r="K317" s="9"/>
      <c r="M317" s="56"/>
    </row>
    <row r="318" spans="1:18" s="6" customFormat="1" x14ac:dyDescent="0.3">
      <c r="A318" s="30">
        <v>1674369</v>
      </c>
      <c r="B318" s="6" t="s">
        <v>792</v>
      </c>
      <c r="C318" s="30">
        <v>25</v>
      </c>
      <c r="D318" s="6" t="s">
        <v>2806</v>
      </c>
      <c r="E318" s="6" t="s">
        <v>2787</v>
      </c>
      <c r="F318" s="6" t="s">
        <v>2807</v>
      </c>
      <c r="G318" s="6" t="s">
        <v>38</v>
      </c>
      <c r="H318" s="6" t="s">
        <v>2764</v>
      </c>
      <c r="I318" s="1">
        <v>1</v>
      </c>
      <c r="J318" s="1">
        <v>1</v>
      </c>
      <c r="K318" s="43"/>
      <c r="L318" s="2"/>
      <c r="M318" s="164"/>
    </row>
    <row r="319" spans="1:18" s="6" customFormat="1" x14ac:dyDescent="0.3">
      <c r="A319" s="96" t="s">
        <v>2561</v>
      </c>
      <c r="B319" s="1"/>
      <c r="C319" s="97"/>
      <c r="D319" s="1"/>
      <c r="E319" s="1"/>
      <c r="F319" s="1"/>
      <c r="G319" s="1"/>
      <c r="H319" s="1"/>
      <c r="I319" s="6">
        <f>SUM(I318)</f>
        <v>1</v>
      </c>
      <c r="J319" s="6">
        <f>SUM(J318)</f>
        <v>1</v>
      </c>
      <c r="K319" s="9"/>
      <c r="L319" s="6">
        <f>Pathways!I713</f>
        <v>14</v>
      </c>
      <c r="M319" s="56">
        <f>J319/L319</f>
        <v>7.1428571428571425E-2</v>
      </c>
    </row>
    <row r="320" spans="1:18" s="6" customFormat="1" x14ac:dyDescent="0.3">
      <c r="A320" s="30"/>
      <c r="C320" s="30"/>
      <c r="K320" s="9"/>
      <c r="M320" s="56"/>
    </row>
    <row r="321" spans="1:18" s="6" customFormat="1" x14ac:dyDescent="0.3">
      <c r="A321" s="3" t="s">
        <v>2548</v>
      </c>
      <c r="B321" s="3"/>
      <c r="C321" s="27"/>
      <c r="D321" s="3"/>
      <c r="E321" s="3"/>
      <c r="F321" s="3"/>
      <c r="G321" s="3"/>
      <c r="H321" s="3"/>
      <c r="I321" s="3">
        <f>SUM(I305+I309+I316+I319)</f>
        <v>11</v>
      </c>
      <c r="J321" s="3">
        <f>SUM(J305+J309+J316+J319)</f>
        <v>7</v>
      </c>
      <c r="K321" s="3">
        <f>SUM(K305+K309+K316+K319)</f>
        <v>0</v>
      </c>
      <c r="L321" s="3">
        <f>SUM(L305+L309+L316+L319)</f>
        <v>78</v>
      </c>
      <c r="M321" s="62">
        <f>J321/L321</f>
        <v>8.9743589743589744E-2</v>
      </c>
    </row>
    <row r="322" spans="1:18" x14ac:dyDescent="0.3">
      <c r="A322" s="101"/>
      <c r="C322" s="101"/>
      <c r="M322" s="56"/>
    </row>
    <row r="323" spans="1:18" ht="31.2" x14ac:dyDescent="0.3">
      <c r="A323" s="2" t="s">
        <v>2535</v>
      </c>
      <c r="B323" s="2" t="s">
        <v>0</v>
      </c>
      <c r="C323" s="2" t="s">
        <v>1</v>
      </c>
      <c r="D323" s="2" t="s">
        <v>2536</v>
      </c>
      <c r="E323" s="2" t="s">
        <v>2537</v>
      </c>
      <c r="F323" s="2" t="s">
        <v>2538</v>
      </c>
      <c r="G323" s="2" t="s">
        <v>2539</v>
      </c>
      <c r="H323" s="2" t="s">
        <v>2572</v>
      </c>
      <c r="I323" s="2" t="s">
        <v>2561</v>
      </c>
      <c r="J323" s="2" t="s">
        <v>2573</v>
      </c>
      <c r="K323" s="43" t="s">
        <v>2571</v>
      </c>
      <c r="L323" s="2" t="s">
        <v>75</v>
      </c>
      <c r="M323" s="2" t="s">
        <v>4335</v>
      </c>
    </row>
    <row r="324" spans="1:18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43"/>
      <c r="L324" s="2"/>
      <c r="M324" s="164"/>
    </row>
    <row r="325" spans="1:18" s="6" customFormat="1" x14ac:dyDescent="0.3">
      <c r="A325" s="30">
        <v>1377996</v>
      </c>
      <c r="B325" s="6" t="s">
        <v>792</v>
      </c>
      <c r="C325" s="30">
        <v>26</v>
      </c>
      <c r="D325" s="6" t="s">
        <v>81</v>
      </c>
      <c r="E325" s="6" t="s">
        <v>81</v>
      </c>
      <c r="F325" s="6" t="s">
        <v>81</v>
      </c>
      <c r="G325" s="6" t="s">
        <v>40</v>
      </c>
      <c r="H325" s="6" t="s">
        <v>2764</v>
      </c>
      <c r="I325" s="6">
        <v>0</v>
      </c>
      <c r="J325" s="6">
        <v>0</v>
      </c>
      <c r="K325" s="9" t="s">
        <v>81</v>
      </c>
      <c r="M325" s="56"/>
    </row>
    <row r="326" spans="1:18" s="6" customFormat="1" x14ac:dyDescent="0.3">
      <c r="A326" s="96" t="s">
        <v>2561</v>
      </c>
      <c r="B326" s="1"/>
      <c r="C326" s="97"/>
      <c r="D326" s="1"/>
      <c r="E326" s="1"/>
      <c r="F326" s="1"/>
      <c r="G326" s="1"/>
      <c r="H326" s="1"/>
      <c r="I326" s="6">
        <f>SUM(I325:I325)</f>
        <v>0</v>
      </c>
      <c r="J326" s="6">
        <f>SUM(J325:J325)</f>
        <v>0</v>
      </c>
      <c r="K326" s="9">
        <v>1</v>
      </c>
      <c r="L326" s="6">
        <f>Pathways!I811</f>
        <v>25</v>
      </c>
      <c r="M326" s="56">
        <f>J326/L326</f>
        <v>0</v>
      </c>
    </row>
    <row r="327" spans="1:18" s="6" customFormat="1" x14ac:dyDescent="0.3">
      <c r="A327" s="30"/>
      <c r="C327" s="30"/>
      <c r="K327" s="9"/>
      <c r="M327" s="56"/>
    </row>
    <row r="328" spans="1:18" s="6" customFormat="1" x14ac:dyDescent="0.3">
      <c r="A328" s="30">
        <v>7227826</v>
      </c>
      <c r="B328" s="6" t="s">
        <v>792</v>
      </c>
      <c r="C328" s="30">
        <v>26</v>
      </c>
      <c r="D328" s="6" t="s">
        <v>2768</v>
      </c>
      <c r="E328" s="6" t="s">
        <v>4599</v>
      </c>
      <c r="F328" s="6" t="s">
        <v>4600</v>
      </c>
      <c r="G328" s="6" t="s">
        <v>41</v>
      </c>
      <c r="H328" s="6" t="s">
        <v>2822</v>
      </c>
      <c r="I328" s="6">
        <v>1</v>
      </c>
      <c r="J328" s="6">
        <v>1</v>
      </c>
      <c r="K328" s="9"/>
      <c r="M328" s="56"/>
      <c r="P328" s="30"/>
      <c r="R328" s="30"/>
    </row>
    <row r="329" spans="1:18" s="6" customFormat="1" x14ac:dyDescent="0.3">
      <c r="A329" s="30">
        <v>7227826</v>
      </c>
      <c r="B329" s="6" t="s">
        <v>792</v>
      </c>
      <c r="C329" s="30">
        <v>26</v>
      </c>
      <c r="D329" s="6" t="s">
        <v>3715</v>
      </c>
      <c r="E329" s="6" t="s">
        <v>4592</v>
      </c>
      <c r="F329" s="6" t="s">
        <v>4601</v>
      </c>
      <c r="G329" s="6" t="s">
        <v>41</v>
      </c>
      <c r="H329" s="6" t="s">
        <v>2822</v>
      </c>
      <c r="I329" s="6">
        <v>1</v>
      </c>
      <c r="J329" s="6">
        <v>1</v>
      </c>
      <c r="K329" s="9"/>
      <c r="M329" s="56"/>
      <c r="P329" s="30"/>
      <c r="R329" s="30"/>
    </row>
    <row r="330" spans="1:18" s="6" customFormat="1" x14ac:dyDescent="0.3">
      <c r="A330" s="30">
        <v>7227826</v>
      </c>
      <c r="B330" s="6" t="s">
        <v>792</v>
      </c>
      <c r="C330" s="30">
        <v>26</v>
      </c>
      <c r="D330" s="6" t="s">
        <v>3759</v>
      </c>
      <c r="E330" s="6" t="s">
        <v>3777</v>
      </c>
      <c r="F330" s="6" t="s">
        <v>3779</v>
      </c>
      <c r="G330" s="6" t="s">
        <v>41</v>
      </c>
      <c r="H330" s="6" t="s">
        <v>2822</v>
      </c>
      <c r="I330" s="6">
        <v>1</v>
      </c>
      <c r="J330" s="6">
        <v>1</v>
      </c>
      <c r="K330" s="9"/>
      <c r="M330" s="56"/>
      <c r="P330" s="30"/>
      <c r="R330" s="30"/>
    </row>
    <row r="331" spans="1:18" s="6" customFormat="1" x14ac:dyDescent="0.3">
      <c r="A331" s="96" t="s">
        <v>2561</v>
      </c>
      <c r="B331" s="1"/>
      <c r="C331" s="97"/>
      <c r="D331" s="1"/>
      <c r="E331" s="1"/>
      <c r="F331" s="1"/>
      <c r="G331" s="1"/>
      <c r="H331" s="1"/>
      <c r="I331" s="6">
        <f>SUM(I328:I330)</f>
        <v>3</v>
      </c>
      <c r="J331" s="6">
        <f>SUM(J328:J330)</f>
        <v>3</v>
      </c>
      <c r="K331" s="9"/>
      <c r="L331" s="6">
        <f>Pathways!I846</f>
        <v>9</v>
      </c>
      <c r="M331" s="56">
        <f>J331/L331</f>
        <v>0.33333333333333331</v>
      </c>
    </row>
    <row r="332" spans="1:18" s="6" customFormat="1" x14ac:dyDescent="0.3">
      <c r="A332" s="30"/>
      <c r="C332" s="30"/>
      <c r="K332" s="9"/>
      <c r="M332" s="56"/>
      <c r="P332" s="30"/>
      <c r="R332" s="30"/>
    </row>
    <row r="333" spans="1:18" s="6" customFormat="1" x14ac:dyDescent="0.3">
      <c r="A333" s="30">
        <v>7928136</v>
      </c>
      <c r="B333" s="6" t="s">
        <v>792</v>
      </c>
      <c r="C333" s="30">
        <v>26</v>
      </c>
      <c r="D333" s="6" t="s">
        <v>2796</v>
      </c>
      <c r="E333" s="6" t="s">
        <v>4568</v>
      </c>
      <c r="F333" s="6" t="s">
        <v>4602</v>
      </c>
      <c r="G333" s="6" t="s">
        <v>42</v>
      </c>
      <c r="H333" s="6" t="s">
        <v>2764</v>
      </c>
      <c r="I333" s="6">
        <v>1</v>
      </c>
      <c r="J333" s="6">
        <v>1</v>
      </c>
      <c r="K333" s="9"/>
      <c r="M333" s="56"/>
      <c r="P333" s="30"/>
      <c r="R333" s="30"/>
    </row>
    <row r="334" spans="1:18" s="6" customFormat="1" x14ac:dyDescent="0.3">
      <c r="A334" s="30">
        <v>7928136</v>
      </c>
      <c r="B334" s="6" t="s">
        <v>792</v>
      </c>
      <c r="C334" s="30">
        <v>26</v>
      </c>
      <c r="D334" s="6" t="s">
        <v>2798</v>
      </c>
      <c r="E334" s="6" t="s">
        <v>4492</v>
      </c>
      <c r="F334" s="6" t="s">
        <v>4493</v>
      </c>
      <c r="G334" s="6" t="s">
        <v>42</v>
      </c>
      <c r="H334" s="6" t="s">
        <v>2764</v>
      </c>
      <c r="I334" s="6">
        <v>1</v>
      </c>
      <c r="J334" s="6">
        <v>1</v>
      </c>
      <c r="K334" s="9" t="s">
        <v>81</v>
      </c>
      <c r="M334" s="56"/>
    </row>
    <row r="335" spans="1:18" s="6" customFormat="1" x14ac:dyDescent="0.3">
      <c r="A335" s="96" t="s">
        <v>2561</v>
      </c>
      <c r="B335" s="1"/>
      <c r="C335" s="97"/>
      <c r="D335" s="1"/>
      <c r="E335" s="1"/>
      <c r="F335" s="1"/>
      <c r="G335" s="1"/>
      <c r="H335" s="1"/>
      <c r="I335" s="6">
        <f>SUM(I333:I334)</f>
        <v>2</v>
      </c>
      <c r="J335" s="6">
        <f>SUM(J333:J334)</f>
        <v>2</v>
      </c>
      <c r="K335" s="9">
        <v>0</v>
      </c>
      <c r="L335" s="6">
        <f>Pathways!I835</f>
        <v>22</v>
      </c>
      <c r="M335" s="56">
        <f>J335/L335</f>
        <v>9.0909090909090912E-2</v>
      </c>
    </row>
    <row r="336" spans="1:18" s="6" customFormat="1" x14ac:dyDescent="0.3">
      <c r="A336" s="1"/>
      <c r="B336" s="1"/>
      <c r="C336" s="97"/>
      <c r="D336" s="1"/>
      <c r="E336" s="1"/>
      <c r="F336" s="1"/>
      <c r="G336" s="1"/>
      <c r="H336" s="1"/>
      <c r="K336" s="9"/>
      <c r="M336" s="56"/>
    </row>
    <row r="337" spans="1:18" s="6" customFormat="1" x14ac:dyDescent="0.3">
      <c r="A337" s="1">
        <v>675785</v>
      </c>
      <c r="B337" s="1"/>
      <c r="C337" s="97">
        <v>26</v>
      </c>
      <c r="D337" s="1"/>
      <c r="E337" s="1"/>
      <c r="F337" s="1"/>
      <c r="G337" s="1" t="s">
        <v>43</v>
      </c>
      <c r="H337" s="1"/>
      <c r="I337" s="6">
        <v>0</v>
      </c>
      <c r="J337" s="6">
        <v>0</v>
      </c>
      <c r="K337" s="9" t="s">
        <v>81</v>
      </c>
      <c r="M337" s="56"/>
    </row>
    <row r="338" spans="1:18" s="6" customFormat="1" x14ac:dyDescent="0.3">
      <c r="A338" s="96" t="s">
        <v>2561</v>
      </c>
      <c r="B338" s="1"/>
      <c r="C338" s="97"/>
      <c r="D338" s="1"/>
      <c r="E338" s="1"/>
      <c r="F338" s="1"/>
      <c r="G338" s="1"/>
      <c r="H338" s="1"/>
      <c r="I338" s="6">
        <f>SUM(I337)</f>
        <v>0</v>
      </c>
      <c r="J338" s="6">
        <f>SUM(J337)</f>
        <v>0</v>
      </c>
      <c r="K338" s="9">
        <v>1</v>
      </c>
      <c r="L338" s="6">
        <f>Pathways!I858</f>
        <v>10</v>
      </c>
      <c r="M338" s="56">
        <f>J338/L338</f>
        <v>0</v>
      </c>
    </row>
    <row r="339" spans="1:18" s="6" customFormat="1" x14ac:dyDescent="0.3">
      <c r="A339" s="1"/>
      <c r="B339" s="1"/>
      <c r="C339" s="97"/>
      <c r="D339" s="1"/>
      <c r="E339" s="1"/>
      <c r="F339" s="1"/>
      <c r="G339" s="1"/>
      <c r="H339" s="1"/>
      <c r="K339" s="9"/>
      <c r="M339" s="56"/>
    </row>
    <row r="340" spans="1:18" s="6" customFormat="1" x14ac:dyDescent="0.3">
      <c r="A340" s="3" t="s">
        <v>2547</v>
      </c>
      <c r="B340" s="3"/>
      <c r="C340" s="27"/>
      <c r="D340" s="3"/>
      <c r="E340" s="3"/>
      <c r="F340" s="3"/>
      <c r="G340" s="3"/>
      <c r="H340" s="3"/>
      <c r="I340" s="3">
        <f>SUM(I326+I331+I335+I338)</f>
        <v>5</v>
      </c>
      <c r="J340" s="3">
        <f>SUM(J326+J331+J335+J338)</f>
        <v>5</v>
      </c>
      <c r="K340" s="3">
        <f>SUM(K326+K331+K335+K338)</f>
        <v>2</v>
      </c>
      <c r="L340" s="3">
        <f>SUM(L326+L331+L335+L338)</f>
        <v>66</v>
      </c>
      <c r="M340" s="56">
        <f>J340/L340</f>
        <v>7.575757575757576E-2</v>
      </c>
    </row>
    <row r="341" spans="1:18" x14ac:dyDescent="0.3">
      <c r="A341" s="101"/>
      <c r="C341" s="101"/>
      <c r="M341" s="56"/>
    </row>
    <row r="342" spans="1:18" ht="31.2" x14ac:dyDescent="0.3">
      <c r="A342" s="2" t="s">
        <v>2535</v>
      </c>
      <c r="B342" s="2" t="s">
        <v>0</v>
      </c>
      <c r="C342" s="2" t="s">
        <v>1</v>
      </c>
      <c r="D342" s="2" t="s">
        <v>2536</v>
      </c>
      <c r="E342" s="2" t="s">
        <v>2537</v>
      </c>
      <c r="F342" s="2" t="s">
        <v>2538</v>
      </c>
      <c r="G342" s="2" t="s">
        <v>2539</v>
      </c>
      <c r="H342" s="2" t="s">
        <v>2572</v>
      </c>
      <c r="I342" s="2" t="s">
        <v>2561</v>
      </c>
      <c r="J342" s="2" t="s">
        <v>2573</v>
      </c>
      <c r="K342" s="43" t="s">
        <v>2571</v>
      </c>
      <c r="L342" s="2" t="s">
        <v>75</v>
      </c>
      <c r="M342" s="2" t="s">
        <v>4335</v>
      </c>
    </row>
    <row r="343" spans="1:18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43"/>
      <c r="L343" s="2"/>
      <c r="M343" s="164"/>
    </row>
    <row r="344" spans="1:18" x14ac:dyDescent="0.3">
      <c r="A344" s="30">
        <v>7954</v>
      </c>
      <c r="B344" s="6" t="s">
        <v>792</v>
      </c>
      <c r="C344" s="30">
        <v>27</v>
      </c>
      <c r="D344" s="6" t="s">
        <v>3757</v>
      </c>
      <c r="E344" s="6" t="s">
        <v>4603</v>
      </c>
      <c r="F344" s="6" t="s">
        <v>4604</v>
      </c>
      <c r="G344" s="6" t="s">
        <v>45</v>
      </c>
      <c r="H344" s="6" t="s">
        <v>2764</v>
      </c>
      <c r="I344" s="1">
        <v>1</v>
      </c>
      <c r="J344" s="1">
        <v>1</v>
      </c>
      <c r="K344" s="43"/>
      <c r="L344" s="2"/>
      <c r="M344" s="164"/>
    </row>
    <row r="345" spans="1:18" s="6" customFormat="1" x14ac:dyDescent="0.3">
      <c r="A345" s="30">
        <v>7954</v>
      </c>
      <c r="B345" s="6" t="s">
        <v>792</v>
      </c>
      <c r="C345" s="30">
        <v>27</v>
      </c>
      <c r="D345" s="6" t="s">
        <v>3853</v>
      </c>
      <c r="E345" s="6" t="s">
        <v>3854</v>
      </c>
      <c r="F345" s="6" t="s">
        <v>3855</v>
      </c>
      <c r="G345" s="6" t="s">
        <v>45</v>
      </c>
      <c r="H345" s="6" t="s">
        <v>2764</v>
      </c>
      <c r="I345" s="6">
        <v>1</v>
      </c>
      <c r="J345" s="6">
        <v>1</v>
      </c>
      <c r="K345" s="9"/>
      <c r="M345" s="56"/>
      <c r="P345" s="30"/>
      <c r="R345" s="30"/>
    </row>
    <row r="346" spans="1:18" s="6" customFormat="1" x14ac:dyDescent="0.3">
      <c r="A346" s="96" t="s">
        <v>2561</v>
      </c>
      <c r="B346" s="1"/>
      <c r="C346" s="97"/>
      <c r="D346" s="1"/>
      <c r="E346" s="1"/>
      <c r="F346" s="1"/>
      <c r="G346" s="1"/>
      <c r="H346" s="1"/>
      <c r="I346" s="6">
        <f>SUM(I344:I345)</f>
        <v>2</v>
      </c>
      <c r="J346" s="6">
        <f>SUM(J344:J345)</f>
        <v>2</v>
      </c>
      <c r="K346" s="9"/>
      <c r="L346" s="6">
        <f>Pathways!I885</f>
        <v>24</v>
      </c>
      <c r="M346" s="56">
        <f>J346/L346</f>
        <v>8.3333333333333329E-2</v>
      </c>
    </row>
    <row r="347" spans="1:18" s="6" customFormat="1" x14ac:dyDescent="0.3">
      <c r="A347" s="30"/>
      <c r="C347" s="30"/>
      <c r="K347" s="9"/>
      <c r="M347" s="56"/>
      <c r="P347" s="30"/>
      <c r="R347" s="30"/>
    </row>
    <row r="348" spans="1:18" s="6" customFormat="1" x14ac:dyDescent="0.3">
      <c r="A348" s="30">
        <v>9134</v>
      </c>
      <c r="B348" s="6" t="s">
        <v>792</v>
      </c>
      <c r="C348" s="30">
        <v>27</v>
      </c>
      <c r="D348" s="6" t="s">
        <v>2813</v>
      </c>
      <c r="E348" s="6" t="s">
        <v>4605</v>
      </c>
      <c r="F348" s="6" t="s">
        <v>4178</v>
      </c>
      <c r="G348" s="6" t="s">
        <v>46</v>
      </c>
      <c r="H348" s="6" t="s">
        <v>2764</v>
      </c>
      <c r="I348" s="6">
        <v>1</v>
      </c>
      <c r="J348" s="6">
        <v>0</v>
      </c>
      <c r="K348" s="9"/>
      <c r="M348" s="56"/>
      <c r="P348" s="30"/>
      <c r="R348" s="30"/>
    </row>
    <row r="349" spans="1:18" s="6" customFormat="1" x14ac:dyDescent="0.3">
      <c r="A349" s="30">
        <v>9134</v>
      </c>
      <c r="B349" s="6" t="s">
        <v>792</v>
      </c>
      <c r="C349" s="30">
        <v>27</v>
      </c>
      <c r="D349" s="6" t="s">
        <v>3757</v>
      </c>
      <c r="E349" s="6" t="s">
        <v>4479</v>
      </c>
      <c r="F349" s="6" t="s">
        <v>4480</v>
      </c>
      <c r="G349" s="6" t="s">
        <v>46</v>
      </c>
      <c r="H349" s="6" t="s">
        <v>2764</v>
      </c>
      <c r="I349" s="6">
        <v>1</v>
      </c>
      <c r="J349" s="6">
        <v>1</v>
      </c>
      <c r="K349" s="9"/>
      <c r="M349" s="56"/>
    </row>
    <row r="350" spans="1:18" s="6" customFormat="1" x14ac:dyDescent="0.3">
      <c r="A350" s="30">
        <v>9134</v>
      </c>
      <c r="B350" s="6" t="s">
        <v>792</v>
      </c>
      <c r="C350" s="30">
        <v>27</v>
      </c>
      <c r="D350" s="6" t="s">
        <v>2813</v>
      </c>
      <c r="E350" s="6" t="s">
        <v>4197</v>
      </c>
      <c r="F350" s="6" t="s">
        <v>4217</v>
      </c>
      <c r="G350" s="6" t="s">
        <v>46</v>
      </c>
      <c r="H350" s="6" t="s">
        <v>2764</v>
      </c>
      <c r="I350" s="6">
        <v>1</v>
      </c>
      <c r="J350" s="6">
        <v>1</v>
      </c>
      <c r="K350" s="9"/>
      <c r="M350" s="56"/>
      <c r="P350" s="30"/>
      <c r="R350" s="30"/>
    </row>
    <row r="351" spans="1:18" s="6" customFormat="1" x14ac:dyDescent="0.3">
      <c r="A351" s="30">
        <v>9134</v>
      </c>
      <c r="B351" s="6" t="s">
        <v>792</v>
      </c>
      <c r="C351" s="30">
        <v>27</v>
      </c>
      <c r="D351" s="6" t="s">
        <v>2810</v>
      </c>
      <c r="E351" s="6" t="s">
        <v>4174</v>
      </c>
      <c r="F351" s="6" t="s">
        <v>4178</v>
      </c>
      <c r="G351" s="6" t="s">
        <v>46</v>
      </c>
      <c r="H351" s="6" t="s">
        <v>2764</v>
      </c>
      <c r="I351" s="6">
        <v>1</v>
      </c>
      <c r="J351" s="6">
        <v>1</v>
      </c>
      <c r="K351" s="9"/>
      <c r="M351" s="56"/>
      <c r="P351" s="30"/>
      <c r="R351" s="30"/>
    </row>
    <row r="352" spans="1:18" s="6" customFormat="1" x14ac:dyDescent="0.3">
      <c r="A352" s="30">
        <v>9134</v>
      </c>
      <c r="B352" s="6" t="s">
        <v>792</v>
      </c>
      <c r="C352" s="30">
        <v>27</v>
      </c>
      <c r="D352" s="6" t="s">
        <v>3961</v>
      </c>
      <c r="E352" s="6" t="s">
        <v>3962</v>
      </c>
      <c r="F352" s="6" t="s">
        <v>3958</v>
      </c>
      <c r="G352" s="6" t="s">
        <v>46</v>
      </c>
      <c r="H352" s="6" t="s">
        <v>2764</v>
      </c>
      <c r="I352" s="6">
        <v>1</v>
      </c>
      <c r="J352" s="6">
        <v>0</v>
      </c>
      <c r="K352" s="9"/>
      <c r="M352" s="56"/>
      <c r="P352" s="30"/>
      <c r="R352" s="30"/>
    </row>
    <row r="353" spans="1:24" s="6" customFormat="1" x14ac:dyDescent="0.3">
      <c r="A353" s="30">
        <v>9134</v>
      </c>
      <c r="B353" s="6" t="s">
        <v>792</v>
      </c>
      <c r="C353" s="30">
        <v>27</v>
      </c>
      <c r="D353" s="6" t="s">
        <v>2773</v>
      </c>
      <c r="E353" s="6" t="s">
        <v>2774</v>
      </c>
      <c r="F353" s="6" t="s">
        <v>2775</v>
      </c>
      <c r="G353" s="6" t="s">
        <v>46</v>
      </c>
      <c r="H353" s="6" t="s">
        <v>2764</v>
      </c>
      <c r="I353" s="1">
        <v>1</v>
      </c>
      <c r="J353" s="1">
        <v>1</v>
      </c>
      <c r="K353" s="43"/>
      <c r="L353" s="2"/>
      <c r="M353" s="164"/>
      <c r="P353" s="30"/>
      <c r="R353" s="30"/>
    </row>
    <row r="354" spans="1:24" s="6" customFormat="1" x14ac:dyDescent="0.3">
      <c r="A354" s="30">
        <v>9134</v>
      </c>
      <c r="B354" s="6" t="s">
        <v>792</v>
      </c>
      <c r="C354" s="30">
        <v>27</v>
      </c>
      <c r="D354" s="6" t="s">
        <v>2776</v>
      </c>
      <c r="E354" s="6" t="s">
        <v>2769</v>
      </c>
      <c r="F354" s="6" t="s">
        <v>2777</v>
      </c>
      <c r="G354" s="6" t="s">
        <v>46</v>
      </c>
      <c r="H354" s="6" t="s">
        <v>2764</v>
      </c>
      <c r="I354" s="1">
        <v>1</v>
      </c>
      <c r="J354" s="1">
        <v>1</v>
      </c>
      <c r="K354" s="43"/>
      <c r="L354" s="2"/>
      <c r="M354" s="164"/>
      <c r="P354" s="30"/>
      <c r="R354" s="30"/>
    </row>
    <row r="355" spans="1:24" s="6" customFormat="1" x14ac:dyDescent="0.3">
      <c r="A355" s="30">
        <v>9134</v>
      </c>
      <c r="B355" s="6" t="s">
        <v>792</v>
      </c>
      <c r="C355" s="30">
        <v>27</v>
      </c>
      <c r="D355" s="6" t="s">
        <v>2778</v>
      </c>
      <c r="E355" s="6" t="s">
        <v>2769</v>
      </c>
      <c r="F355" s="6" t="s">
        <v>2777</v>
      </c>
      <c r="G355" s="6" t="s">
        <v>46</v>
      </c>
      <c r="H355" s="6" t="s">
        <v>2764</v>
      </c>
      <c r="I355" s="1">
        <v>1</v>
      </c>
      <c r="J355" s="1">
        <v>0</v>
      </c>
      <c r="K355" s="43"/>
      <c r="L355" s="2"/>
      <c r="M355" s="164"/>
      <c r="P355" s="30"/>
      <c r="R355" s="30"/>
    </row>
    <row r="356" spans="1:24" s="6" customFormat="1" x14ac:dyDescent="0.3">
      <c r="A356" s="96" t="s">
        <v>2561</v>
      </c>
      <c r="B356" s="1"/>
      <c r="C356" s="97"/>
      <c r="D356" s="1"/>
      <c r="E356" s="1"/>
      <c r="F356" s="1"/>
      <c r="G356" s="1"/>
      <c r="H356" s="1"/>
      <c r="I356" s="6">
        <f>SUM(I348:I355)</f>
        <v>8</v>
      </c>
      <c r="J356" s="6">
        <f>SUM(J348:J355)</f>
        <v>5</v>
      </c>
      <c r="K356" s="9"/>
      <c r="L356" s="6">
        <f>Pathways!I924</f>
        <v>22</v>
      </c>
      <c r="M356" s="56">
        <f>J356/L356</f>
        <v>0.22727272727272727</v>
      </c>
      <c r="P356" s="30"/>
      <c r="R356" s="30"/>
    </row>
    <row r="357" spans="1:24" s="6" customFormat="1" x14ac:dyDescent="0.3">
      <c r="A357" s="30"/>
      <c r="C357" s="30"/>
      <c r="K357" s="9"/>
      <c r="M357" s="56"/>
      <c r="P357" s="30"/>
      <c r="R357" s="30"/>
    </row>
    <row r="358" spans="1:24" s="6" customFormat="1" x14ac:dyDescent="0.3">
      <c r="A358" s="30">
        <v>855854</v>
      </c>
      <c r="B358" s="6" t="s">
        <v>792</v>
      </c>
      <c r="C358" s="30">
        <v>27</v>
      </c>
      <c r="D358" s="6" t="s">
        <v>81</v>
      </c>
      <c r="E358" s="6" t="s">
        <v>81</v>
      </c>
      <c r="F358" s="6" t="s">
        <v>81</v>
      </c>
      <c r="G358" s="6" t="s">
        <v>47</v>
      </c>
      <c r="H358" s="6" t="s">
        <v>2764</v>
      </c>
      <c r="I358" s="6">
        <v>0</v>
      </c>
      <c r="J358" s="6">
        <v>0</v>
      </c>
      <c r="K358" s="9" t="s">
        <v>81</v>
      </c>
      <c r="M358" s="56"/>
      <c r="P358" s="30"/>
      <c r="R358" s="30"/>
    </row>
    <row r="359" spans="1:24" s="6" customFormat="1" x14ac:dyDescent="0.3">
      <c r="A359" s="96" t="s">
        <v>2561</v>
      </c>
      <c r="B359" s="1"/>
      <c r="C359" s="97"/>
      <c r="D359" s="1"/>
      <c r="E359" s="1"/>
      <c r="F359" s="1"/>
      <c r="G359" s="1"/>
      <c r="H359" s="1"/>
      <c r="I359" s="6">
        <f>SUM(I358)</f>
        <v>0</v>
      </c>
      <c r="J359" s="6">
        <f>SUM(J358)</f>
        <v>0</v>
      </c>
      <c r="K359" s="9">
        <v>1</v>
      </c>
      <c r="L359" s="6">
        <f>Pathways!I936</f>
        <v>10</v>
      </c>
      <c r="M359" s="56">
        <f>J359/L359</f>
        <v>0</v>
      </c>
    </row>
    <row r="360" spans="1:24" s="6" customFormat="1" x14ac:dyDescent="0.3">
      <c r="A360" s="1"/>
      <c r="B360" s="1"/>
      <c r="C360" s="97"/>
      <c r="D360" s="1"/>
      <c r="E360" s="1"/>
      <c r="F360" s="1"/>
      <c r="G360" s="1"/>
      <c r="H360" s="1"/>
      <c r="K360" s="9"/>
      <c r="M360" s="56"/>
    </row>
    <row r="361" spans="1:24" s="6" customFormat="1" x14ac:dyDescent="0.3">
      <c r="A361" s="30">
        <v>1098578</v>
      </c>
      <c r="B361" s="6" t="s">
        <v>792</v>
      </c>
      <c r="C361" s="30">
        <v>27</v>
      </c>
      <c r="D361" s="6" t="s">
        <v>3971</v>
      </c>
      <c r="E361" s="6" t="s">
        <v>3972</v>
      </c>
      <c r="F361" s="6" t="s">
        <v>3973</v>
      </c>
      <c r="G361" s="6" t="s">
        <v>48</v>
      </c>
      <c r="H361" s="6" t="s">
        <v>2764</v>
      </c>
      <c r="I361" s="6">
        <v>1</v>
      </c>
      <c r="J361" s="6">
        <v>1</v>
      </c>
      <c r="K361" s="9"/>
      <c r="M361" s="56"/>
    </row>
    <row r="362" spans="1:24" s="6" customFormat="1" x14ac:dyDescent="0.3">
      <c r="A362" s="30">
        <v>1098578</v>
      </c>
      <c r="B362" s="6" t="s">
        <v>792</v>
      </c>
      <c r="C362" s="30">
        <v>27</v>
      </c>
      <c r="D362" s="6" t="s">
        <v>2796</v>
      </c>
      <c r="E362" s="6" t="s">
        <v>2787</v>
      </c>
      <c r="F362" s="6" t="s">
        <v>2797</v>
      </c>
      <c r="G362" s="6" t="s">
        <v>48</v>
      </c>
      <c r="H362" s="6" t="s">
        <v>2764</v>
      </c>
      <c r="I362" s="1">
        <v>1</v>
      </c>
      <c r="J362" s="1">
        <v>1</v>
      </c>
      <c r="K362" s="43"/>
      <c r="L362" s="2"/>
      <c r="M362" s="164"/>
    </row>
    <row r="363" spans="1:24" s="6" customFormat="1" x14ac:dyDescent="0.3">
      <c r="A363" s="96" t="s">
        <v>2561</v>
      </c>
      <c r="B363" s="1"/>
      <c r="C363" s="97"/>
      <c r="D363" s="1"/>
      <c r="E363" s="1"/>
      <c r="F363" s="1"/>
      <c r="G363" s="1"/>
      <c r="H363" s="1"/>
      <c r="I363" s="6">
        <f>SUM(I361:I362)</f>
        <v>2</v>
      </c>
      <c r="J363" s="6">
        <f>SUM(J361:J362)</f>
        <v>2</v>
      </c>
      <c r="K363" s="9"/>
      <c r="L363" s="6">
        <f>Pathways!I900</f>
        <v>13</v>
      </c>
      <c r="M363" s="56">
        <f>J363/L363</f>
        <v>0.15384615384615385</v>
      </c>
    </row>
    <row r="364" spans="1:24" s="6" customFormat="1" x14ac:dyDescent="0.3">
      <c r="A364" s="30"/>
      <c r="C364" s="30"/>
      <c r="K364" s="9"/>
      <c r="M364" s="56"/>
    </row>
    <row r="365" spans="1:24" s="6" customFormat="1" x14ac:dyDescent="0.3">
      <c r="A365" s="3" t="s">
        <v>2545</v>
      </c>
      <c r="B365" s="3"/>
      <c r="C365" s="27"/>
      <c r="D365" s="3"/>
      <c r="E365" s="3"/>
      <c r="F365" s="3"/>
      <c r="G365" s="3"/>
      <c r="H365" s="3"/>
      <c r="I365" s="3">
        <f>SUM(I346+I356+I363+I359)</f>
        <v>12</v>
      </c>
      <c r="J365" s="3">
        <f>SUM(J346+J356+J363+J359)</f>
        <v>9</v>
      </c>
      <c r="K365" s="3">
        <f>SUM(K346+K356+K363+K359)</f>
        <v>1</v>
      </c>
      <c r="L365" s="3">
        <f>SUM(L346+L356+L363+L359)</f>
        <v>69</v>
      </c>
      <c r="M365" s="62">
        <f>J365/L365</f>
        <v>0.13043478260869565</v>
      </c>
    </row>
    <row r="366" spans="1:24" x14ac:dyDescent="0.3">
      <c r="A366" s="101"/>
      <c r="C366" s="101"/>
      <c r="M366" s="56"/>
    </row>
    <row r="367" spans="1:24" s="167" customFormat="1" x14ac:dyDescent="0.3">
      <c r="A367" s="31" t="s">
        <v>2546</v>
      </c>
      <c r="B367" s="31"/>
      <c r="C367" s="32"/>
      <c r="D367" s="31"/>
      <c r="E367" s="31"/>
      <c r="F367" s="31"/>
      <c r="G367" s="31"/>
      <c r="H367" s="31"/>
      <c r="I367" s="31">
        <f>SUM(I202+I230+I253+I298+I321+I340+I365)</f>
        <v>78</v>
      </c>
      <c r="J367" s="31">
        <f>SUM(J202+J230+J253+J298+J321+J340+J365)</f>
        <v>63</v>
      </c>
      <c r="K367" s="31">
        <f>SUM(K202+K230+K253+K298+K321+K340+K365)</f>
        <v>11</v>
      </c>
      <c r="L367" s="31">
        <f>SUM(L202+L230+L253+L298+L321+L340+L365)</f>
        <v>537</v>
      </c>
      <c r="M367" s="188">
        <f>J367/L367</f>
        <v>0.11731843575418995</v>
      </c>
      <c r="P367" s="172"/>
      <c r="Q367" s="172"/>
      <c r="R367" s="172"/>
      <c r="S367" s="172"/>
      <c r="T367" s="172"/>
      <c r="U367" s="172"/>
      <c r="V367" s="172"/>
      <c r="W367" s="172"/>
      <c r="X367" s="172"/>
    </row>
    <row r="368" spans="1:24" x14ac:dyDescent="0.3">
      <c r="A368" s="2"/>
      <c r="B368" s="2"/>
      <c r="C368" s="98"/>
      <c r="D368" s="2"/>
      <c r="E368" s="2"/>
      <c r="F368" s="2"/>
      <c r="G368" s="2"/>
      <c r="H368" s="2"/>
      <c r="I368" s="2"/>
      <c r="J368" s="2"/>
      <c r="K368" s="43"/>
      <c r="L368" s="2"/>
      <c r="M368" s="164"/>
    </row>
    <row r="369" spans="1:18" ht="31.2" x14ac:dyDescent="0.3">
      <c r="A369" s="2" t="s">
        <v>2535</v>
      </c>
      <c r="B369" s="2" t="s">
        <v>0</v>
      </c>
      <c r="C369" s="2" t="s">
        <v>1</v>
      </c>
      <c r="D369" s="2" t="s">
        <v>2536</v>
      </c>
      <c r="E369" s="2" t="s">
        <v>2537</v>
      </c>
      <c r="F369" s="2" t="s">
        <v>2538</v>
      </c>
      <c r="G369" s="2" t="s">
        <v>2539</v>
      </c>
      <c r="H369" s="2" t="s">
        <v>2572</v>
      </c>
      <c r="I369" s="2" t="s">
        <v>2561</v>
      </c>
      <c r="J369" s="2" t="s">
        <v>2573</v>
      </c>
      <c r="K369" s="43" t="s">
        <v>2571</v>
      </c>
      <c r="L369" s="2" t="s">
        <v>75</v>
      </c>
      <c r="M369" s="2" t="s">
        <v>4335</v>
      </c>
    </row>
    <row r="370" spans="1:18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43"/>
      <c r="L370" s="2"/>
      <c r="M370" s="164"/>
    </row>
    <row r="371" spans="1:18" x14ac:dyDescent="0.3">
      <c r="A371" s="30">
        <v>2674</v>
      </c>
      <c r="B371" s="6" t="s">
        <v>132</v>
      </c>
      <c r="C371" s="30">
        <v>41</v>
      </c>
      <c r="D371" s="6" t="s">
        <v>2754</v>
      </c>
      <c r="E371" s="6" t="s">
        <v>4459</v>
      </c>
      <c r="F371" s="6" t="s">
        <v>4460</v>
      </c>
      <c r="G371" s="6" t="s">
        <v>51</v>
      </c>
      <c r="H371" s="6" t="s">
        <v>2760</v>
      </c>
      <c r="I371" s="1">
        <v>1</v>
      </c>
      <c r="J371" s="1">
        <v>0</v>
      </c>
      <c r="K371" s="43"/>
      <c r="L371" s="2"/>
      <c r="M371" s="164"/>
    </row>
    <row r="372" spans="1:18" x14ac:dyDescent="0.3">
      <c r="A372" s="30">
        <v>2674</v>
      </c>
      <c r="B372" s="6" t="s">
        <v>132</v>
      </c>
      <c r="C372" s="30">
        <v>41</v>
      </c>
      <c r="D372" s="6" t="s">
        <v>2754</v>
      </c>
      <c r="E372" s="6" t="s">
        <v>4459</v>
      </c>
      <c r="F372" s="6" t="s">
        <v>4460</v>
      </c>
      <c r="G372" s="6" t="s">
        <v>51</v>
      </c>
      <c r="H372" s="6" t="s">
        <v>2760</v>
      </c>
      <c r="I372" s="6">
        <v>1</v>
      </c>
      <c r="J372" s="1">
        <v>1</v>
      </c>
      <c r="K372" s="43"/>
      <c r="L372" s="2"/>
      <c r="M372" s="164"/>
    </row>
    <row r="373" spans="1:18" s="6" customFormat="1" x14ac:dyDescent="0.3">
      <c r="A373" s="30">
        <v>2674</v>
      </c>
      <c r="B373" s="6" t="s">
        <v>132</v>
      </c>
      <c r="C373" s="30">
        <v>41</v>
      </c>
      <c r="D373" s="6" t="s">
        <v>3759</v>
      </c>
      <c r="E373" s="6" t="s">
        <v>4158</v>
      </c>
      <c r="F373" s="6" t="s">
        <v>4163</v>
      </c>
      <c r="G373" s="6" t="s">
        <v>51</v>
      </c>
      <c r="H373" s="6" t="s">
        <v>2760</v>
      </c>
      <c r="I373" s="6">
        <v>1</v>
      </c>
      <c r="J373" s="6">
        <v>1</v>
      </c>
      <c r="K373" s="9"/>
      <c r="M373" s="56"/>
    </row>
    <row r="374" spans="1:18" s="6" customFormat="1" x14ac:dyDescent="0.3">
      <c r="A374" s="30">
        <v>2674</v>
      </c>
      <c r="B374" s="6" t="s">
        <v>132</v>
      </c>
      <c r="C374" s="30">
        <v>41</v>
      </c>
      <c r="D374" s="6" t="s">
        <v>2757</v>
      </c>
      <c r="E374" s="6" t="s">
        <v>2758</v>
      </c>
      <c r="F374" s="6" t="s">
        <v>2759</v>
      </c>
      <c r="G374" s="6" t="s">
        <v>51</v>
      </c>
      <c r="H374" s="6" t="s">
        <v>2760</v>
      </c>
      <c r="I374" s="1">
        <v>1</v>
      </c>
      <c r="J374" s="1">
        <v>1</v>
      </c>
      <c r="K374" s="43"/>
      <c r="L374" s="2"/>
      <c r="M374" s="164"/>
      <c r="P374" s="30"/>
      <c r="R374" s="30"/>
    </row>
    <row r="375" spans="1:18" s="6" customFormat="1" x14ac:dyDescent="0.3">
      <c r="A375" s="96" t="s">
        <v>2561</v>
      </c>
      <c r="B375" s="1"/>
      <c r="C375" s="97"/>
      <c r="D375" s="1"/>
      <c r="E375" s="1"/>
      <c r="F375" s="1"/>
      <c r="G375" s="1"/>
      <c r="H375" s="1"/>
      <c r="I375" s="6">
        <f>SUM(I371:I374)</f>
        <v>4</v>
      </c>
      <c r="J375" s="6">
        <f>SUM(J371:J374)</f>
        <v>3</v>
      </c>
      <c r="K375" s="9">
        <v>0</v>
      </c>
      <c r="L375" s="6">
        <f>Pathways!I1027</f>
        <v>11</v>
      </c>
      <c r="M375" s="56">
        <f>J375/L375</f>
        <v>0.27272727272727271</v>
      </c>
    </row>
    <row r="376" spans="1:18" s="6" customFormat="1" x14ac:dyDescent="0.3">
      <c r="A376" s="30"/>
      <c r="C376" s="30"/>
      <c r="K376" s="9"/>
      <c r="M376" s="56"/>
      <c r="P376" s="30"/>
      <c r="R376" s="30"/>
    </row>
    <row r="377" spans="1:18" s="6" customFormat="1" x14ac:dyDescent="0.3">
      <c r="A377" s="30">
        <v>3267</v>
      </c>
      <c r="B377" s="6" t="s">
        <v>132</v>
      </c>
      <c r="C377" s="30">
        <v>41</v>
      </c>
      <c r="D377" s="6" t="s">
        <v>2754</v>
      </c>
      <c r="E377" s="6" t="s">
        <v>4606</v>
      </c>
      <c r="F377" s="6" t="s">
        <v>4607</v>
      </c>
      <c r="G377" s="6" t="s">
        <v>52</v>
      </c>
      <c r="H377" s="6" t="s">
        <v>2760</v>
      </c>
      <c r="I377" s="6">
        <v>1</v>
      </c>
      <c r="J377" s="6">
        <v>1</v>
      </c>
      <c r="K377" s="9"/>
      <c r="M377" s="56"/>
      <c r="P377" s="30"/>
      <c r="R377" s="30"/>
    </row>
    <row r="378" spans="1:18" s="6" customFormat="1" x14ac:dyDescent="0.3">
      <c r="A378" s="30">
        <v>3267</v>
      </c>
      <c r="B378" s="6" t="s">
        <v>132</v>
      </c>
      <c r="C378" s="30">
        <v>41</v>
      </c>
      <c r="D378" s="6" t="s">
        <v>2796</v>
      </c>
      <c r="E378" s="6" t="s">
        <v>4201</v>
      </c>
      <c r="F378" s="6" t="s">
        <v>4202</v>
      </c>
      <c r="G378" s="6" t="s">
        <v>52</v>
      </c>
      <c r="H378" s="6" t="s">
        <v>2760</v>
      </c>
      <c r="I378" s="6">
        <v>1</v>
      </c>
      <c r="J378" s="6">
        <v>1</v>
      </c>
      <c r="K378" s="9"/>
      <c r="M378" s="56"/>
      <c r="P378" s="30"/>
      <c r="R378" s="30"/>
    </row>
    <row r="379" spans="1:18" s="6" customFormat="1" x14ac:dyDescent="0.3">
      <c r="A379" s="96" t="s">
        <v>2561</v>
      </c>
      <c r="B379" s="1"/>
      <c r="C379" s="97"/>
      <c r="D379" s="1"/>
      <c r="E379" s="1"/>
      <c r="F379" s="1"/>
      <c r="G379" s="1"/>
      <c r="H379" s="1"/>
      <c r="I379" s="6">
        <f>SUM(I377:I378)</f>
        <v>2</v>
      </c>
      <c r="J379" s="6">
        <f>SUM(J377:J378)</f>
        <v>2</v>
      </c>
      <c r="K379" s="9">
        <v>0</v>
      </c>
      <c r="L379" s="6">
        <f>Pathways!I1014</f>
        <v>36</v>
      </c>
      <c r="M379" s="56">
        <f>J379/L379</f>
        <v>5.5555555555555552E-2</v>
      </c>
    </row>
    <row r="380" spans="1:18" s="6" customFormat="1" x14ac:dyDescent="0.3">
      <c r="A380" s="30"/>
      <c r="C380" s="30"/>
      <c r="K380" s="9"/>
      <c r="M380" s="56"/>
      <c r="P380" s="30"/>
      <c r="R380" s="30"/>
    </row>
    <row r="381" spans="1:18" s="6" customFormat="1" x14ac:dyDescent="0.3">
      <c r="A381" s="30">
        <v>5746</v>
      </c>
      <c r="B381" s="6" t="s">
        <v>132</v>
      </c>
      <c r="C381" s="30">
        <v>41</v>
      </c>
      <c r="D381" s="6" t="s">
        <v>81</v>
      </c>
      <c r="E381" s="6" t="s">
        <v>81</v>
      </c>
      <c r="F381" s="6" t="s">
        <v>81</v>
      </c>
      <c r="G381" s="6" t="s">
        <v>49</v>
      </c>
      <c r="H381" s="6" t="s">
        <v>2823</v>
      </c>
      <c r="I381" s="6">
        <v>0</v>
      </c>
      <c r="J381" s="6">
        <v>0</v>
      </c>
      <c r="M381" s="56"/>
      <c r="P381" s="30"/>
      <c r="R381" s="30"/>
    </row>
    <row r="382" spans="1:18" s="6" customFormat="1" x14ac:dyDescent="0.3">
      <c r="A382" s="96" t="s">
        <v>2561</v>
      </c>
      <c r="B382" s="1"/>
      <c r="C382" s="97"/>
      <c r="D382" s="1"/>
      <c r="E382" s="1"/>
      <c r="F382" s="1"/>
      <c r="G382" s="1"/>
      <c r="H382" s="1"/>
      <c r="I382" s="6">
        <f>SUM(I381:I381)</f>
        <v>0</v>
      </c>
      <c r="J382" s="6">
        <f>SUM(J381:J381)</f>
        <v>0</v>
      </c>
      <c r="K382" s="9">
        <v>1</v>
      </c>
      <c r="L382" s="6">
        <f>Pathways!I976</f>
        <v>12</v>
      </c>
      <c r="M382" s="56">
        <f>J382/L382</f>
        <v>0</v>
      </c>
      <c r="P382" s="30"/>
      <c r="R382" s="30"/>
    </row>
    <row r="383" spans="1:18" s="6" customFormat="1" x14ac:dyDescent="0.3">
      <c r="A383" s="96"/>
      <c r="B383" s="1"/>
      <c r="C383" s="97"/>
      <c r="D383" s="1"/>
      <c r="E383" s="1"/>
      <c r="F383" s="1"/>
      <c r="G383" s="1"/>
      <c r="H383" s="1"/>
      <c r="K383" s="9"/>
      <c r="M383" s="56"/>
      <c r="P383" s="30"/>
      <c r="R383" s="30"/>
    </row>
    <row r="384" spans="1:18" s="6" customFormat="1" x14ac:dyDescent="0.3">
      <c r="A384" s="30">
        <v>1537421</v>
      </c>
      <c r="B384" s="6" t="s">
        <v>132</v>
      </c>
      <c r="C384" s="30">
        <v>41</v>
      </c>
      <c r="D384" s="6" t="s">
        <v>2791</v>
      </c>
      <c r="E384" s="6" t="s">
        <v>4486</v>
      </c>
      <c r="F384" s="6" t="s">
        <v>4487</v>
      </c>
      <c r="G384" s="6" t="s">
        <v>53</v>
      </c>
      <c r="H384" s="6" t="s">
        <v>2823</v>
      </c>
      <c r="I384" s="6">
        <v>1</v>
      </c>
      <c r="J384" s="6">
        <v>1</v>
      </c>
      <c r="K384" s="9"/>
      <c r="M384" s="56"/>
      <c r="P384" s="30"/>
      <c r="R384" s="30"/>
    </row>
    <row r="385" spans="1:18" s="6" customFormat="1" x14ac:dyDescent="0.3">
      <c r="A385" s="30">
        <v>1537421</v>
      </c>
      <c r="B385" s="6" t="s">
        <v>132</v>
      </c>
      <c r="C385" s="30">
        <v>41</v>
      </c>
      <c r="D385" s="6" t="s">
        <v>2798</v>
      </c>
      <c r="E385" s="6" t="s">
        <v>2799</v>
      </c>
      <c r="F385" s="6" t="s">
        <v>2800</v>
      </c>
      <c r="G385" s="6" t="s">
        <v>53</v>
      </c>
      <c r="H385" s="6" t="s">
        <v>2823</v>
      </c>
      <c r="I385" s="1">
        <v>1</v>
      </c>
      <c r="J385" s="1">
        <v>1</v>
      </c>
      <c r="K385" s="43"/>
      <c r="L385" s="2"/>
      <c r="M385" s="164"/>
    </row>
    <row r="386" spans="1:18" s="6" customFormat="1" x14ac:dyDescent="0.3">
      <c r="A386" s="30">
        <v>1537421</v>
      </c>
      <c r="B386" s="6" t="s">
        <v>132</v>
      </c>
      <c r="C386" s="30">
        <v>41</v>
      </c>
      <c r="D386" s="6" t="s">
        <v>2801</v>
      </c>
      <c r="E386" s="6" t="s">
        <v>2802</v>
      </c>
      <c r="F386" s="6" t="s">
        <v>2803</v>
      </c>
      <c r="G386" s="6" t="s">
        <v>53</v>
      </c>
      <c r="H386" s="6" t="s">
        <v>2823</v>
      </c>
      <c r="I386" s="1">
        <v>1</v>
      </c>
      <c r="J386" s="1">
        <v>1</v>
      </c>
      <c r="K386" s="43"/>
      <c r="L386" s="2"/>
      <c r="M386" s="164"/>
    </row>
    <row r="387" spans="1:18" s="6" customFormat="1" x14ac:dyDescent="0.3">
      <c r="A387" s="30">
        <v>1537421</v>
      </c>
      <c r="B387" s="6" t="s">
        <v>132</v>
      </c>
      <c r="C387" s="30">
        <v>41</v>
      </c>
      <c r="D387" s="6" t="s">
        <v>2804</v>
      </c>
      <c r="E387" s="6" t="s">
        <v>2802</v>
      </c>
      <c r="F387" s="6" t="s">
        <v>2805</v>
      </c>
      <c r="G387" s="6" t="s">
        <v>53</v>
      </c>
      <c r="H387" s="6" t="s">
        <v>2823</v>
      </c>
      <c r="I387" s="1">
        <v>1</v>
      </c>
      <c r="J387" s="1">
        <v>1</v>
      </c>
      <c r="K387" s="43"/>
      <c r="L387" s="2"/>
      <c r="M387" s="164"/>
    </row>
    <row r="388" spans="1:18" s="6" customFormat="1" x14ac:dyDescent="0.3">
      <c r="A388" s="96" t="s">
        <v>2561</v>
      </c>
      <c r="B388" s="1"/>
      <c r="C388" s="97"/>
      <c r="D388" s="1"/>
      <c r="E388" s="1"/>
      <c r="F388" s="1"/>
      <c r="G388" s="1"/>
      <c r="H388" s="1"/>
      <c r="I388" s="6">
        <f>SUM(I384:I387)</f>
        <v>4</v>
      </c>
      <c r="J388" s="6">
        <f>SUM(J384:J387)</f>
        <v>4</v>
      </c>
      <c r="K388" s="9">
        <v>0</v>
      </c>
      <c r="L388" s="6">
        <f>Pathways!I962</f>
        <v>12</v>
      </c>
      <c r="M388" s="56">
        <f>J388/L388</f>
        <v>0.33333333333333331</v>
      </c>
    </row>
    <row r="389" spans="1:18" s="6" customFormat="1" x14ac:dyDescent="0.3">
      <c r="A389" s="96"/>
      <c r="B389" s="1"/>
      <c r="C389" s="97"/>
      <c r="D389" s="1"/>
      <c r="E389" s="1"/>
      <c r="F389" s="1"/>
      <c r="G389" s="1"/>
      <c r="H389" s="1"/>
      <c r="K389" s="9"/>
      <c r="M389" s="56"/>
    </row>
    <row r="390" spans="1:18" s="6" customFormat="1" x14ac:dyDescent="0.3">
      <c r="A390" s="105">
        <v>6754196</v>
      </c>
      <c r="B390" s="106" t="s">
        <v>132</v>
      </c>
      <c r="C390" s="105">
        <v>41</v>
      </c>
      <c r="D390" s="106" t="s">
        <v>81</v>
      </c>
      <c r="E390" s="106" t="s">
        <v>81</v>
      </c>
      <c r="F390" s="106" t="s">
        <v>81</v>
      </c>
      <c r="G390" s="106" t="s">
        <v>50</v>
      </c>
      <c r="H390" s="106" t="s">
        <v>2760</v>
      </c>
      <c r="I390" s="6">
        <v>0</v>
      </c>
      <c r="J390" s="6">
        <v>0</v>
      </c>
      <c r="M390" s="56"/>
    </row>
    <row r="391" spans="1:18" s="6" customFormat="1" x14ac:dyDescent="0.3">
      <c r="A391" s="96" t="s">
        <v>2561</v>
      </c>
      <c r="B391" s="1"/>
      <c r="C391" s="97"/>
      <c r="D391" s="1"/>
      <c r="E391" s="1"/>
      <c r="F391" s="1"/>
      <c r="G391" s="1"/>
      <c r="H391" s="1"/>
      <c r="I391" s="6">
        <f>SUM(I390:I390)</f>
        <v>0</v>
      </c>
      <c r="J391" s="6">
        <f>SUM(J390:J390)</f>
        <v>0</v>
      </c>
      <c r="K391" s="9">
        <v>1</v>
      </c>
      <c r="L391" s="6">
        <f>Pathways!I948</f>
        <v>8</v>
      </c>
      <c r="M391" s="56">
        <f>J391/L391</f>
        <v>0</v>
      </c>
    </row>
    <row r="392" spans="1:18" s="6" customFormat="1" x14ac:dyDescent="0.3">
      <c r="A392" s="30"/>
      <c r="C392" s="30"/>
      <c r="K392" s="9"/>
      <c r="M392" s="56"/>
    </row>
    <row r="393" spans="1:18" s="6" customFormat="1" x14ac:dyDescent="0.3">
      <c r="A393" s="3" t="s">
        <v>2559</v>
      </c>
      <c r="B393" s="3"/>
      <c r="C393" s="27"/>
      <c r="D393" s="3"/>
      <c r="E393" s="3"/>
      <c r="F393" s="3"/>
      <c r="G393" s="3"/>
      <c r="H393" s="3"/>
      <c r="I393" s="3">
        <f>SUM(I375+I379+I382+I388+I391)</f>
        <v>10</v>
      </c>
      <c r="J393" s="3">
        <f>SUM(J375+J379+J382+J388+J391)</f>
        <v>9</v>
      </c>
      <c r="K393" s="3">
        <f>SUM(K375+K379+K382+K388+K391)</f>
        <v>2</v>
      </c>
      <c r="L393" s="3">
        <f>SUM(L375+L379+L382+L388+L391)</f>
        <v>79</v>
      </c>
      <c r="M393" s="62">
        <f>J393/L393</f>
        <v>0.11392405063291139</v>
      </c>
    </row>
    <row r="394" spans="1:18" s="6" customFormat="1" x14ac:dyDescent="0.3">
      <c r="A394" s="3"/>
      <c r="B394" s="3"/>
      <c r="C394" s="27"/>
      <c r="D394" s="3"/>
      <c r="E394" s="3"/>
      <c r="F394" s="3"/>
      <c r="G394" s="3"/>
      <c r="H394" s="3"/>
      <c r="I394" s="3"/>
      <c r="J394" s="3"/>
      <c r="K394" s="49"/>
      <c r="L394" s="3"/>
      <c r="M394" s="48"/>
    </row>
    <row r="395" spans="1:18" s="6" customFormat="1" ht="31.2" x14ac:dyDescent="0.3">
      <c r="A395" s="2" t="s">
        <v>2535</v>
      </c>
      <c r="B395" s="2" t="s">
        <v>0</v>
      </c>
      <c r="C395" s="2" t="s">
        <v>1</v>
      </c>
      <c r="D395" s="2" t="s">
        <v>2536</v>
      </c>
      <c r="E395" s="2" t="s">
        <v>2537</v>
      </c>
      <c r="F395" s="2" t="s">
        <v>2538</v>
      </c>
      <c r="G395" s="2" t="s">
        <v>2539</v>
      </c>
      <c r="H395" s="2" t="s">
        <v>2572</v>
      </c>
      <c r="I395" s="2" t="s">
        <v>2561</v>
      </c>
      <c r="J395" s="2" t="s">
        <v>2573</v>
      </c>
      <c r="K395" s="43" t="s">
        <v>2571</v>
      </c>
      <c r="L395" s="2" t="s">
        <v>75</v>
      </c>
      <c r="M395" s="2" t="s">
        <v>4335</v>
      </c>
    </row>
    <row r="396" spans="1:18" s="6" customForma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43"/>
      <c r="L396" s="2"/>
      <c r="M396" s="164"/>
    </row>
    <row r="397" spans="1:18" s="6" customFormat="1" x14ac:dyDescent="0.3">
      <c r="A397" s="30">
        <v>771</v>
      </c>
      <c r="B397" s="6" t="s">
        <v>132</v>
      </c>
      <c r="C397" s="30">
        <v>42</v>
      </c>
      <c r="D397" s="6" t="s">
        <v>3971</v>
      </c>
      <c r="E397" s="6" t="s">
        <v>4608</v>
      </c>
      <c r="F397" s="6" t="s">
        <v>4609</v>
      </c>
      <c r="G397" s="6" t="s">
        <v>55</v>
      </c>
      <c r="H397" s="6" t="s">
        <v>2824</v>
      </c>
      <c r="I397" s="1">
        <v>1</v>
      </c>
      <c r="J397" s="1">
        <v>1</v>
      </c>
      <c r="K397" s="43"/>
      <c r="L397" s="2"/>
      <c r="M397" s="164"/>
    </row>
    <row r="398" spans="1:18" s="6" customFormat="1" x14ac:dyDescent="0.3">
      <c r="A398" s="30">
        <v>771</v>
      </c>
      <c r="B398" s="6" t="s">
        <v>132</v>
      </c>
      <c r="C398" s="30">
        <v>42</v>
      </c>
      <c r="D398" s="6" t="s">
        <v>3760</v>
      </c>
      <c r="E398" s="6" t="s">
        <v>4329</v>
      </c>
      <c r="F398" s="6" t="s">
        <v>4330</v>
      </c>
      <c r="G398" s="6" t="s">
        <v>55</v>
      </c>
      <c r="H398" s="6" t="s">
        <v>2824</v>
      </c>
      <c r="I398" s="1">
        <v>1</v>
      </c>
      <c r="J398" s="1">
        <v>0</v>
      </c>
      <c r="K398" s="43"/>
      <c r="L398" s="2"/>
      <c r="M398" s="164"/>
    </row>
    <row r="399" spans="1:18" s="6" customFormat="1" x14ac:dyDescent="0.3">
      <c r="A399" s="30">
        <v>771</v>
      </c>
      <c r="B399" s="6" t="s">
        <v>132</v>
      </c>
      <c r="C399" s="30">
        <v>42</v>
      </c>
      <c r="D399" s="6" t="s">
        <v>2765</v>
      </c>
      <c r="E399" s="6" t="s">
        <v>4197</v>
      </c>
      <c r="F399" s="6" t="s">
        <v>4198</v>
      </c>
      <c r="G399" s="6" t="s">
        <v>55</v>
      </c>
      <c r="H399" s="6" t="s">
        <v>2824</v>
      </c>
      <c r="I399" s="6">
        <v>1</v>
      </c>
      <c r="J399" s="6">
        <v>1</v>
      </c>
      <c r="K399" s="9"/>
      <c r="M399" s="56"/>
      <c r="P399" s="30"/>
      <c r="R399" s="30"/>
    </row>
    <row r="400" spans="1:18" s="6" customFormat="1" x14ac:dyDescent="0.3">
      <c r="A400" s="30">
        <v>771</v>
      </c>
      <c r="B400" s="6" t="s">
        <v>132</v>
      </c>
      <c r="C400" s="30">
        <v>42</v>
      </c>
      <c r="D400" s="6" t="s">
        <v>3768</v>
      </c>
      <c r="E400" s="6" t="s">
        <v>3837</v>
      </c>
      <c r="F400" s="6" t="s">
        <v>3838</v>
      </c>
      <c r="G400" s="6" t="s">
        <v>55</v>
      </c>
      <c r="H400" s="6" t="s">
        <v>2824</v>
      </c>
      <c r="I400" s="6">
        <v>1</v>
      </c>
      <c r="J400" s="6">
        <v>1</v>
      </c>
      <c r="K400" s="9"/>
      <c r="M400" s="56"/>
      <c r="P400" s="30"/>
      <c r="R400" s="30"/>
    </row>
    <row r="401" spans="1:18" s="6" customFormat="1" x14ac:dyDescent="0.3">
      <c r="A401" s="30">
        <v>771</v>
      </c>
      <c r="B401" s="6" t="s">
        <v>132</v>
      </c>
      <c r="C401" s="30">
        <v>42</v>
      </c>
      <c r="D401" s="6" t="s">
        <v>2813</v>
      </c>
      <c r="E401" s="6" t="s">
        <v>3837</v>
      </c>
      <c r="F401" s="6" t="s">
        <v>3839</v>
      </c>
      <c r="G401" s="6" t="s">
        <v>55</v>
      </c>
      <c r="H401" s="6" t="s">
        <v>2824</v>
      </c>
      <c r="I401" s="6">
        <v>1</v>
      </c>
      <c r="J401" s="6">
        <v>1</v>
      </c>
      <c r="K401" s="9"/>
      <c r="M401" s="56"/>
      <c r="P401" s="30"/>
      <c r="R401" s="30"/>
    </row>
    <row r="402" spans="1:18" s="6" customFormat="1" x14ac:dyDescent="0.3">
      <c r="A402" s="96" t="s">
        <v>2561</v>
      </c>
      <c r="B402" s="1"/>
      <c r="C402" s="97"/>
      <c r="D402" s="1"/>
      <c r="E402" s="1"/>
      <c r="F402" s="1"/>
      <c r="G402" s="1"/>
      <c r="H402" s="1"/>
      <c r="I402" s="6">
        <f>SUM(I397:I401)</f>
        <v>5</v>
      </c>
      <c r="J402" s="6">
        <f>SUM(J397:J401)</f>
        <v>4</v>
      </c>
      <c r="K402" s="9"/>
      <c r="L402" s="6">
        <f>Pathways!I1134</f>
        <v>23</v>
      </c>
      <c r="M402" s="56">
        <f>J402/L402</f>
        <v>0.17391304347826086</v>
      </c>
      <c r="P402" s="30"/>
      <c r="R402" s="30"/>
    </row>
    <row r="403" spans="1:18" s="6" customFormat="1" x14ac:dyDescent="0.3">
      <c r="A403" s="30"/>
      <c r="C403" s="30"/>
      <c r="K403" s="9"/>
      <c r="M403" s="56"/>
      <c r="P403" s="30"/>
      <c r="R403" s="30"/>
    </row>
    <row r="404" spans="1:18" s="6" customFormat="1" x14ac:dyDescent="0.3">
      <c r="A404" s="30">
        <v>5037</v>
      </c>
      <c r="B404" s="6" t="s">
        <v>132</v>
      </c>
      <c r="C404" s="30">
        <v>42</v>
      </c>
      <c r="D404" s="6" t="s">
        <v>3850</v>
      </c>
      <c r="E404" s="6" t="s">
        <v>4445</v>
      </c>
      <c r="F404" s="6" t="s">
        <v>4463</v>
      </c>
      <c r="G404" s="6" t="s">
        <v>54</v>
      </c>
      <c r="H404" s="6" t="s">
        <v>2826</v>
      </c>
      <c r="I404" s="6">
        <v>1</v>
      </c>
      <c r="J404" s="6">
        <v>1</v>
      </c>
      <c r="K404" s="9"/>
      <c r="M404" s="56"/>
      <c r="P404" s="30"/>
      <c r="R404" s="30"/>
    </row>
    <row r="405" spans="1:18" s="6" customFormat="1" x14ac:dyDescent="0.3">
      <c r="A405" s="30">
        <v>5037</v>
      </c>
      <c r="B405" s="6" t="s">
        <v>132</v>
      </c>
      <c r="C405" s="30">
        <v>42</v>
      </c>
      <c r="D405" s="6" t="s">
        <v>3765</v>
      </c>
      <c r="E405" s="6" t="s">
        <v>4464</v>
      </c>
      <c r="F405" s="6" t="s">
        <v>4465</v>
      </c>
      <c r="G405" s="6" t="s">
        <v>54</v>
      </c>
      <c r="H405" s="6" t="s">
        <v>2826</v>
      </c>
      <c r="I405" s="6">
        <v>1</v>
      </c>
      <c r="J405" s="6">
        <v>1</v>
      </c>
      <c r="K405" s="9"/>
      <c r="M405" s="56"/>
      <c r="P405" s="30"/>
      <c r="R405" s="30"/>
    </row>
    <row r="406" spans="1:18" s="6" customFormat="1" x14ac:dyDescent="0.3">
      <c r="A406" s="30">
        <v>5037</v>
      </c>
      <c r="B406" s="6" t="s">
        <v>132</v>
      </c>
      <c r="C406" s="30">
        <v>42</v>
      </c>
      <c r="D406" s="6" t="s">
        <v>3715</v>
      </c>
      <c r="E406" s="6" t="s">
        <v>3731</v>
      </c>
      <c r="F406" s="6" t="s">
        <v>2825</v>
      </c>
      <c r="G406" s="6" t="s">
        <v>54</v>
      </c>
      <c r="H406" s="6" t="s">
        <v>2826</v>
      </c>
      <c r="I406" s="6">
        <v>1</v>
      </c>
      <c r="J406" s="6">
        <v>1</v>
      </c>
      <c r="K406" s="9"/>
      <c r="M406" s="56"/>
      <c r="P406" s="30"/>
      <c r="R406" s="30"/>
    </row>
    <row r="407" spans="1:18" s="6" customFormat="1" x14ac:dyDescent="0.3">
      <c r="A407" s="30">
        <v>5037</v>
      </c>
      <c r="B407" s="6" t="s">
        <v>132</v>
      </c>
      <c r="C407" s="30">
        <v>42</v>
      </c>
      <c r="D407" s="6" t="s">
        <v>3716</v>
      </c>
      <c r="E407" s="6" t="s">
        <v>3731</v>
      </c>
      <c r="F407" s="6" t="s">
        <v>2825</v>
      </c>
      <c r="G407" s="6" t="s">
        <v>54</v>
      </c>
      <c r="H407" s="6" t="s">
        <v>2826</v>
      </c>
      <c r="I407" s="6">
        <v>1</v>
      </c>
      <c r="J407" s="6">
        <v>0</v>
      </c>
      <c r="K407" s="9"/>
      <c r="M407" s="56"/>
      <c r="P407" s="30"/>
      <c r="R407" s="30"/>
    </row>
    <row r="408" spans="1:18" s="6" customFormat="1" x14ac:dyDescent="0.3">
      <c r="A408" s="96" t="s">
        <v>2561</v>
      </c>
      <c r="B408" s="1"/>
      <c r="C408" s="97"/>
      <c r="D408" s="1"/>
      <c r="E408" s="1"/>
      <c r="F408" s="1"/>
      <c r="G408" s="1"/>
      <c r="H408" s="1"/>
      <c r="I408" s="6">
        <f>SUM(I404:I407)</f>
        <v>4</v>
      </c>
      <c r="J408" s="6">
        <f>SUM(J404:J407)</f>
        <v>3</v>
      </c>
      <c r="K408" s="9"/>
      <c r="L408" s="6">
        <f>Pathways!I1092</f>
        <v>12</v>
      </c>
      <c r="M408" s="56">
        <f>J408/L408</f>
        <v>0.25</v>
      </c>
      <c r="P408" s="30"/>
      <c r="R408" s="30"/>
    </row>
    <row r="409" spans="1:18" s="6" customFormat="1" x14ac:dyDescent="0.3">
      <c r="A409" s="96"/>
      <c r="B409" s="1"/>
      <c r="C409" s="97"/>
      <c r="D409" s="1"/>
      <c r="E409" s="1"/>
      <c r="F409" s="1"/>
      <c r="G409" s="1"/>
      <c r="H409" s="1"/>
      <c r="K409" s="9"/>
      <c r="M409" s="56"/>
      <c r="P409" s="30"/>
      <c r="R409" s="30"/>
    </row>
    <row r="410" spans="1:18" s="6" customFormat="1" x14ac:dyDescent="0.3">
      <c r="A410" s="30">
        <v>8089</v>
      </c>
      <c r="B410" s="6" t="s">
        <v>132</v>
      </c>
      <c r="C410" s="30">
        <v>42</v>
      </c>
      <c r="D410" s="6" t="s">
        <v>3853</v>
      </c>
      <c r="E410" s="6" t="s">
        <v>4459</v>
      </c>
      <c r="F410" s="6" t="s">
        <v>4474</v>
      </c>
      <c r="G410" s="6" t="s">
        <v>56</v>
      </c>
      <c r="H410" s="6" t="s">
        <v>2826</v>
      </c>
      <c r="I410" s="6">
        <v>1</v>
      </c>
      <c r="J410" s="6">
        <v>1</v>
      </c>
      <c r="K410" s="9"/>
      <c r="M410" s="56"/>
    </row>
    <row r="411" spans="1:18" s="6" customFormat="1" x14ac:dyDescent="0.3">
      <c r="A411" s="30">
        <v>8089</v>
      </c>
      <c r="B411" s="6" t="s">
        <v>132</v>
      </c>
      <c r="C411" s="30">
        <v>42</v>
      </c>
      <c r="D411" s="6" t="s">
        <v>3718</v>
      </c>
      <c r="E411" s="6" t="s">
        <v>4459</v>
      </c>
      <c r="F411" s="6" t="s">
        <v>4475</v>
      </c>
      <c r="G411" s="6" t="s">
        <v>56</v>
      </c>
      <c r="H411" s="6" t="s">
        <v>2826</v>
      </c>
      <c r="I411" s="6">
        <v>1</v>
      </c>
      <c r="J411" s="6">
        <v>1</v>
      </c>
      <c r="K411" s="9" t="s">
        <v>81</v>
      </c>
      <c r="M411" s="56"/>
      <c r="P411" s="30"/>
      <c r="R411" s="30"/>
    </row>
    <row r="412" spans="1:18" s="6" customFormat="1" x14ac:dyDescent="0.3">
      <c r="A412" s="96" t="s">
        <v>2561</v>
      </c>
      <c r="B412" s="1"/>
      <c r="C412" s="97"/>
      <c r="D412" s="1"/>
      <c r="E412" s="1"/>
      <c r="F412" s="1"/>
      <c r="G412" s="1"/>
      <c r="H412" s="1"/>
      <c r="I412" s="6">
        <f>SUM(I410:I411)</f>
        <v>2</v>
      </c>
      <c r="J412" s="6">
        <f>SUM(J410:J411)</f>
        <v>2</v>
      </c>
      <c r="K412" s="9">
        <v>0</v>
      </c>
      <c r="L412" s="6">
        <f>Pathways!I1042</f>
        <v>12</v>
      </c>
      <c r="M412" s="56">
        <f>J412/L412</f>
        <v>0.16666666666666666</v>
      </c>
    </row>
    <row r="413" spans="1:18" s="6" customFormat="1" x14ac:dyDescent="0.3">
      <c r="A413" s="30"/>
      <c r="C413" s="30"/>
      <c r="K413" s="9"/>
      <c r="M413" s="56"/>
    </row>
    <row r="414" spans="1:18" s="6" customFormat="1" x14ac:dyDescent="0.3">
      <c r="A414" s="30">
        <v>28677336</v>
      </c>
      <c r="B414" s="6" t="s">
        <v>132</v>
      </c>
      <c r="C414" s="30">
        <v>42</v>
      </c>
      <c r="D414" s="6" t="s">
        <v>3716</v>
      </c>
      <c r="E414" s="6" t="s">
        <v>4325</v>
      </c>
      <c r="F414" s="6" t="s">
        <v>4331</v>
      </c>
      <c r="G414" s="6" t="s">
        <v>82</v>
      </c>
      <c r="H414" s="6" t="s">
        <v>4301</v>
      </c>
      <c r="I414" s="6">
        <v>1</v>
      </c>
      <c r="J414" s="6">
        <v>1</v>
      </c>
      <c r="K414" s="9" t="s">
        <v>81</v>
      </c>
      <c r="M414" s="56"/>
    </row>
    <row r="415" spans="1:18" s="6" customFormat="1" x14ac:dyDescent="0.3">
      <c r="A415" s="96" t="s">
        <v>2561</v>
      </c>
      <c r="B415" s="1"/>
      <c r="C415" s="97"/>
      <c r="D415" s="1"/>
      <c r="E415" s="1"/>
      <c r="F415" s="1"/>
      <c r="G415" s="1"/>
      <c r="H415" s="1"/>
      <c r="I415" s="6">
        <f>SUM(I414)</f>
        <v>1</v>
      </c>
      <c r="J415" s="6">
        <f>SUM(J414)</f>
        <v>1</v>
      </c>
      <c r="K415" s="9"/>
      <c r="L415" s="6">
        <f>Pathways!I1078</f>
        <v>34</v>
      </c>
      <c r="M415" s="56">
        <f>J415/L415</f>
        <v>2.9411764705882353E-2</v>
      </c>
    </row>
    <row r="416" spans="1:18" s="6" customFormat="1" x14ac:dyDescent="0.3">
      <c r="A416" s="1"/>
      <c r="B416" s="1"/>
      <c r="C416" s="97"/>
      <c r="D416" s="1"/>
      <c r="E416" s="1"/>
      <c r="F416" s="1"/>
      <c r="G416" s="1"/>
      <c r="H416" s="1"/>
      <c r="K416" s="9"/>
      <c r="M416" s="56"/>
    </row>
    <row r="417" spans="1:18" s="6" customFormat="1" x14ac:dyDescent="0.3">
      <c r="A417" s="1">
        <v>28677475</v>
      </c>
      <c r="B417" s="1"/>
      <c r="C417" s="97"/>
      <c r="D417" s="1"/>
      <c r="E417" s="1"/>
      <c r="F417" s="1"/>
      <c r="G417" s="1" t="s">
        <v>84</v>
      </c>
      <c r="H417" s="1"/>
      <c r="I417" s="6">
        <v>0</v>
      </c>
      <c r="J417" s="6">
        <v>0</v>
      </c>
      <c r="K417" s="9" t="s">
        <v>81</v>
      </c>
      <c r="M417" s="56"/>
    </row>
    <row r="418" spans="1:18" s="6" customFormat="1" x14ac:dyDescent="0.3">
      <c r="A418" s="96" t="s">
        <v>2561</v>
      </c>
      <c r="B418" s="1"/>
      <c r="C418" s="97"/>
      <c r="D418" s="1"/>
      <c r="E418" s="1"/>
      <c r="F418" s="1"/>
      <c r="G418" s="1"/>
      <c r="H418" s="1"/>
      <c r="I418" s="6">
        <f>SUM(I417)</f>
        <v>0</v>
      </c>
      <c r="J418" s="6">
        <f>SUM(J417)</f>
        <v>0</v>
      </c>
      <c r="K418" s="9">
        <v>1</v>
      </c>
      <c r="L418" s="6">
        <f>Pathways!I1109</f>
        <v>15</v>
      </c>
      <c r="M418" s="56">
        <f>J418/L418</f>
        <v>0</v>
      </c>
    </row>
    <row r="419" spans="1:18" s="6" customFormat="1" x14ac:dyDescent="0.3">
      <c r="A419" s="1"/>
      <c r="B419" s="1"/>
      <c r="C419" s="97"/>
      <c r="D419" s="1"/>
      <c r="E419" s="1"/>
      <c r="F419" s="1"/>
      <c r="G419" s="1"/>
      <c r="H419" s="1"/>
      <c r="K419" s="9"/>
      <c r="M419" s="56"/>
    </row>
    <row r="420" spans="1:18" s="6" customFormat="1" x14ac:dyDescent="0.3">
      <c r="A420" s="27" t="s">
        <v>2558</v>
      </c>
      <c r="B420" s="3"/>
      <c r="C420" s="27"/>
      <c r="D420" s="3"/>
      <c r="E420" s="3"/>
      <c r="F420" s="3"/>
      <c r="G420" s="3"/>
      <c r="H420" s="3"/>
      <c r="I420" s="3">
        <f>SUM(I402+I408+I412+I415+I418)</f>
        <v>12</v>
      </c>
      <c r="J420" s="3">
        <f>SUM(J402+J408+J412+J415+J418)</f>
        <v>10</v>
      </c>
      <c r="K420" s="3">
        <f>SUM(K402+K408+K412+K415+K418)</f>
        <v>1</v>
      </c>
      <c r="L420" s="3">
        <f>SUM(L402+L408+L412+L415+L418)</f>
        <v>96</v>
      </c>
      <c r="M420" s="62">
        <f>J420/L420</f>
        <v>0.10416666666666667</v>
      </c>
    </row>
    <row r="421" spans="1:18" s="6" customFormat="1" x14ac:dyDescent="0.3">
      <c r="A421" s="27"/>
      <c r="B421" s="3"/>
      <c r="C421" s="27"/>
      <c r="D421" s="3"/>
      <c r="E421" s="3"/>
      <c r="F421" s="3"/>
      <c r="G421" s="3"/>
      <c r="H421" s="3"/>
      <c r="I421" s="3"/>
      <c r="J421" s="3"/>
      <c r="K421" s="49"/>
      <c r="L421" s="3"/>
      <c r="M421" s="48"/>
    </row>
    <row r="422" spans="1:18" s="6" customFormat="1" ht="31.2" x14ac:dyDescent="0.3">
      <c r="A422" s="2" t="s">
        <v>2535</v>
      </c>
      <c r="B422" s="2" t="s">
        <v>0</v>
      </c>
      <c r="C422" s="2" t="s">
        <v>1</v>
      </c>
      <c r="D422" s="2" t="s">
        <v>2536</v>
      </c>
      <c r="E422" s="2" t="s">
        <v>2537</v>
      </c>
      <c r="F422" s="2" t="s">
        <v>2538</v>
      </c>
      <c r="G422" s="2" t="s">
        <v>2539</v>
      </c>
      <c r="H422" s="2" t="s">
        <v>2572</v>
      </c>
      <c r="I422" s="2" t="s">
        <v>2561</v>
      </c>
      <c r="J422" s="2" t="s">
        <v>2573</v>
      </c>
      <c r="K422" s="43" t="s">
        <v>2571</v>
      </c>
      <c r="L422" s="2" t="s">
        <v>75</v>
      </c>
      <c r="M422" s="2" t="s">
        <v>4335</v>
      </c>
    </row>
    <row r="423" spans="1:18" s="6" customForma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43"/>
      <c r="L423" s="2"/>
      <c r="M423" s="164"/>
      <c r="P423" s="30"/>
      <c r="R423" s="30"/>
    </row>
    <row r="424" spans="1:18" s="6" customFormat="1" x14ac:dyDescent="0.3">
      <c r="A424" s="30">
        <v>3386</v>
      </c>
      <c r="B424" s="6" t="s">
        <v>132</v>
      </c>
      <c r="C424" s="30">
        <v>43</v>
      </c>
      <c r="D424" s="6" t="s">
        <v>4167</v>
      </c>
      <c r="E424" s="6" t="s">
        <v>4168</v>
      </c>
      <c r="F424" s="6" t="s">
        <v>4169</v>
      </c>
      <c r="G424" s="6" t="s">
        <v>57</v>
      </c>
      <c r="H424" s="6" t="s">
        <v>3756</v>
      </c>
      <c r="I424" s="6">
        <v>1</v>
      </c>
      <c r="J424" s="6">
        <v>1</v>
      </c>
      <c r="K424" s="9"/>
      <c r="M424" s="56"/>
      <c r="P424" s="30"/>
      <c r="R424" s="30"/>
    </row>
    <row r="425" spans="1:18" s="6" customFormat="1" x14ac:dyDescent="0.3">
      <c r="A425" s="30">
        <v>3386</v>
      </c>
      <c r="B425" s="6" t="s">
        <v>132</v>
      </c>
      <c r="C425" s="30">
        <v>43</v>
      </c>
      <c r="D425" s="6" t="s">
        <v>2765</v>
      </c>
      <c r="E425" s="6" t="s">
        <v>3751</v>
      </c>
      <c r="F425" s="6" t="s">
        <v>3755</v>
      </c>
      <c r="G425" s="6" t="s">
        <v>57</v>
      </c>
      <c r="H425" s="6" t="s">
        <v>3756</v>
      </c>
      <c r="I425" s="6">
        <v>1</v>
      </c>
      <c r="J425" s="6">
        <v>1</v>
      </c>
      <c r="K425" s="9"/>
      <c r="M425" s="56"/>
      <c r="P425" s="30"/>
      <c r="R425" s="30"/>
    </row>
    <row r="426" spans="1:18" s="6" customFormat="1" x14ac:dyDescent="0.3">
      <c r="A426" s="30">
        <v>3386</v>
      </c>
      <c r="B426" s="6" t="s">
        <v>132</v>
      </c>
      <c r="C426" s="30">
        <v>43</v>
      </c>
      <c r="D426" s="6" t="s">
        <v>3757</v>
      </c>
      <c r="E426" s="6" t="s">
        <v>3751</v>
      </c>
      <c r="F426" s="6" t="s">
        <v>3758</v>
      </c>
      <c r="G426" s="6" t="s">
        <v>57</v>
      </c>
      <c r="H426" s="6" t="s">
        <v>3756</v>
      </c>
      <c r="I426" s="6">
        <v>1</v>
      </c>
      <c r="J426" s="6">
        <v>1</v>
      </c>
      <c r="K426" s="9"/>
      <c r="M426" s="56"/>
      <c r="P426" s="30"/>
      <c r="R426" s="30"/>
    </row>
    <row r="427" spans="1:18" s="6" customFormat="1" x14ac:dyDescent="0.3">
      <c r="A427" s="30">
        <v>3386</v>
      </c>
      <c r="B427" s="6" t="s">
        <v>132</v>
      </c>
      <c r="C427" s="30">
        <v>43</v>
      </c>
      <c r="D427" s="6" t="s">
        <v>3759</v>
      </c>
      <c r="E427" s="6" t="s">
        <v>3751</v>
      </c>
      <c r="F427" s="6" t="s">
        <v>3758</v>
      </c>
      <c r="G427" s="6" t="s">
        <v>57</v>
      </c>
      <c r="H427" s="6" t="s">
        <v>3756</v>
      </c>
      <c r="I427" s="6">
        <v>1</v>
      </c>
      <c r="J427" s="6">
        <v>0</v>
      </c>
      <c r="K427" s="9"/>
      <c r="M427" s="56"/>
      <c r="P427" s="30"/>
      <c r="R427" s="30"/>
    </row>
    <row r="428" spans="1:18" s="6" customFormat="1" x14ac:dyDescent="0.3">
      <c r="A428" s="96" t="s">
        <v>2561</v>
      </c>
      <c r="B428" s="1"/>
      <c r="C428" s="97"/>
      <c r="D428" s="1"/>
      <c r="E428" s="1"/>
      <c r="F428" s="1"/>
      <c r="G428" s="1"/>
      <c r="H428" s="1"/>
      <c r="I428" s="6">
        <f>SUM(I424:I427)</f>
        <v>4</v>
      </c>
      <c r="J428" s="6">
        <f>SUM(J424:J427)</f>
        <v>3</v>
      </c>
      <c r="K428" s="9"/>
      <c r="L428" s="6">
        <f>Pathways!I1170</f>
        <v>17</v>
      </c>
      <c r="M428" s="56">
        <f>J428/L428</f>
        <v>0.17647058823529413</v>
      </c>
    </row>
    <row r="429" spans="1:18" s="6" customFormat="1" x14ac:dyDescent="0.3">
      <c r="A429" s="30"/>
      <c r="C429" s="30"/>
      <c r="K429" s="9"/>
      <c r="M429" s="56"/>
      <c r="P429" s="30"/>
      <c r="R429" s="30"/>
    </row>
    <row r="430" spans="1:18" s="6" customFormat="1" x14ac:dyDescent="0.3">
      <c r="A430" s="1">
        <v>8413</v>
      </c>
      <c r="B430" s="1"/>
      <c r="C430" s="97">
        <v>43</v>
      </c>
      <c r="D430" s="1"/>
      <c r="E430" s="1"/>
      <c r="F430" s="1"/>
      <c r="G430" s="1" t="s">
        <v>58</v>
      </c>
      <c r="H430" s="1"/>
      <c r="I430" s="6">
        <v>0</v>
      </c>
      <c r="J430" s="6">
        <v>0</v>
      </c>
      <c r="K430" s="9" t="s">
        <v>81</v>
      </c>
      <c r="M430" s="56"/>
      <c r="P430" s="30"/>
      <c r="R430" s="30"/>
    </row>
    <row r="431" spans="1:18" s="6" customFormat="1" x14ac:dyDescent="0.3">
      <c r="A431" s="96" t="s">
        <v>2561</v>
      </c>
      <c r="B431" s="1"/>
      <c r="C431" s="97"/>
      <c r="D431" s="1"/>
      <c r="E431" s="1"/>
      <c r="F431" s="1"/>
      <c r="G431" s="1"/>
      <c r="H431" s="1"/>
      <c r="I431" s="6">
        <f>SUM(I430)</f>
        <v>0</v>
      </c>
      <c r="J431" s="6">
        <f>SUM(J430)</f>
        <v>0</v>
      </c>
      <c r="K431" s="9">
        <v>1</v>
      </c>
      <c r="L431" s="6">
        <f>Pathways!I1151</f>
        <v>10</v>
      </c>
      <c r="M431" s="56">
        <f>J431/L431</f>
        <v>0</v>
      </c>
      <c r="P431" s="30"/>
      <c r="R431" s="30"/>
    </row>
    <row r="432" spans="1:18" s="6" customFormat="1" x14ac:dyDescent="0.3">
      <c r="A432" s="96"/>
      <c r="B432" s="1"/>
      <c r="C432" s="97"/>
      <c r="D432" s="1"/>
      <c r="E432" s="1"/>
      <c r="F432" s="1"/>
      <c r="G432" s="1"/>
      <c r="H432" s="1"/>
      <c r="K432" s="9"/>
      <c r="M432" s="56"/>
      <c r="P432" s="30"/>
      <c r="R432" s="30"/>
    </row>
    <row r="433" spans="1:18" s="6" customFormat="1" x14ac:dyDescent="0.3">
      <c r="A433" s="30">
        <v>1847885</v>
      </c>
      <c r="B433" s="6" t="s">
        <v>132</v>
      </c>
      <c r="C433" s="30">
        <v>43</v>
      </c>
      <c r="D433" s="6" t="s">
        <v>3869</v>
      </c>
      <c r="E433" s="6" t="s">
        <v>4610</v>
      </c>
      <c r="F433" s="6" t="s">
        <v>4222</v>
      </c>
      <c r="G433" s="6" t="s">
        <v>59</v>
      </c>
      <c r="H433" s="6" t="s">
        <v>2827</v>
      </c>
      <c r="I433" s="6">
        <v>1</v>
      </c>
      <c r="J433" s="6">
        <v>0</v>
      </c>
      <c r="K433" s="9"/>
      <c r="M433" s="56"/>
      <c r="P433" s="30"/>
      <c r="R433" s="30"/>
    </row>
    <row r="434" spans="1:18" s="6" customFormat="1" x14ac:dyDescent="0.3">
      <c r="A434" s="30">
        <v>1847885</v>
      </c>
      <c r="B434" s="6" t="s">
        <v>132</v>
      </c>
      <c r="C434" s="30">
        <v>43</v>
      </c>
      <c r="D434" s="6" t="s">
        <v>2776</v>
      </c>
      <c r="E434" s="6" t="s">
        <v>4195</v>
      </c>
      <c r="F434" s="6" t="s">
        <v>4221</v>
      </c>
      <c r="G434" s="6" t="s">
        <v>59</v>
      </c>
      <c r="H434" s="6" t="s">
        <v>2827</v>
      </c>
      <c r="I434" s="6">
        <v>1</v>
      </c>
      <c r="J434" s="6">
        <v>0</v>
      </c>
      <c r="K434" s="9"/>
      <c r="M434" s="56"/>
      <c r="P434" s="30"/>
      <c r="R434" s="30"/>
    </row>
    <row r="435" spans="1:18" s="6" customFormat="1" x14ac:dyDescent="0.3">
      <c r="A435" s="30">
        <v>1847885</v>
      </c>
      <c r="B435" s="6" t="s">
        <v>132</v>
      </c>
      <c r="C435" s="30">
        <v>43</v>
      </c>
      <c r="D435" s="6" t="s">
        <v>3759</v>
      </c>
      <c r="E435" s="6" t="s">
        <v>4195</v>
      </c>
      <c r="F435" s="6" t="s">
        <v>4222</v>
      </c>
      <c r="G435" s="6" t="s">
        <v>59</v>
      </c>
      <c r="H435" s="6" t="s">
        <v>2827</v>
      </c>
      <c r="I435" s="6">
        <v>1</v>
      </c>
      <c r="J435" s="6">
        <v>1</v>
      </c>
      <c r="K435" s="9"/>
      <c r="M435" s="56"/>
    </row>
    <row r="436" spans="1:18" s="6" customFormat="1" x14ac:dyDescent="0.3">
      <c r="A436" s="30">
        <v>1847885</v>
      </c>
      <c r="B436" s="6" t="s">
        <v>132</v>
      </c>
      <c r="C436" s="30">
        <v>43</v>
      </c>
      <c r="D436" s="6" t="s">
        <v>3715</v>
      </c>
      <c r="E436" s="6" t="s">
        <v>3856</v>
      </c>
      <c r="F436" s="6" t="s">
        <v>3857</v>
      </c>
      <c r="G436" s="6" t="s">
        <v>59</v>
      </c>
      <c r="H436" s="6" t="s">
        <v>2827</v>
      </c>
      <c r="I436" s="6">
        <v>1</v>
      </c>
      <c r="J436" s="6">
        <v>1</v>
      </c>
      <c r="K436" s="9"/>
      <c r="M436" s="56"/>
    </row>
    <row r="437" spans="1:18" s="6" customFormat="1" x14ac:dyDescent="0.3">
      <c r="A437" s="30">
        <v>1847885</v>
      </c>
      <c r="B437" s="6" t="s">
        <v>132</v>
      </c>
      <c r="C437" s="30">
        <v>43</v>
      </c>
      <c r="D437" s="6" t="s">
        <v>3847</v>
      </c>
      <c r="E437" s="6" t="s">
        <v>3856</v>
      </c>
      <c r="F437" s="6" t="s">
        <v>3857</v>
      </c>
      <c r="G437" s="6" t="s">
        <v>59</v>
      </c>
      <c r="H437" s="6" t="s">
        <v>2827</v>
      </c>
      <c r="I437" s="6">
        <v>1</v>
      </c>
      <c r="J437" s="6">
        <v>0</v>
      </c>
      <c r="K437" s="9"/>
      <c r="M437" s="56"/>
    </row>
    <row r="438" spans="1:18" s="6" customFormat="1" x14ac:dyDescent="0.3">
      <c r="A438" s="30">
        <v>1847885</v>
      </c>
      <c r="B438" s="6" t="s">
        <v>132</v>
      </c>
      <c r="C438" s="30">
        <v>43</v>
      </c>
      <c r="D438" s="6" t="s">
        <v>3717</v>
      </c>
      <c r="E438" s="6" t="s">
        <v>3732</v>
      </c>
      <c r="F438" s="6" t="s">
        <v>3733</v>
      </c>
      <c r="G438" s="6" t="s">
        <v>59</v>
      </c>
      <c r="H438" s="6" t="s">
        <v>2827</v>
      </c>
      <c r="I438" s="6">
        <v>1</v>
      </c>
      <c r="J438" s="6">
        <v>1</v>
      </c>
      <c r="K438" s="9"/>
      <c r="M438" s="56"/>
    </row>
    <row r="439" spans="1:18" s="6" customFormat="1" x14ac:dyDescent="0.3">
      <c r="A439" s="96" t="s">
        <v>2561</v>
      </c>
      <c r="B439" s="1"/>
      <c r="C439" s="97"/>
      <c r="D439" s="1"/>
      <c r="E439" s="1"/>
      <c r="F439" s="1"/>
      <c r="G439" s="1"/>
      <c r="H439" s="1"/>
      <c r="I439" s="6">
        <f>SUM(I433:I438)</f>
        <v>6</v>
      </c>
      <c r="J439" s="6">
        <f>SUM(J433:J438)</f>
        <v>3</v>
      </c>
      <c r="K439" s="9"/>
      <c r="L439" s="6">
        <f>Pathways!I1185</f>
        <v>13</v>
      </c>
      <c r="M439" s="56">
        <f>J439/L439</f>
        <v>0.23076923076923078</v>
      </c>
    </row>
    <row r="440" spans="1:18" s="6" customFormat="1" x14ac:dyDescent="0.3">
      <c r="A440" s="96"/>
      <c r="B440" s="1"/>
      <c r="C440" s="97"/>
      <c r="D440" s="1"/>
      <c r="E440" s="1"/>
      <c r="F440" s="1"/>
      <c r="G440" s="1"/>
      <c r="H440" s="1"/>
      <c r="K440" s="9"/>
      <c r="M440" s="56"/>
    </row>
    <row r="441" spans="1:18" s="6" customFormat="1" x14ac:dyDescent="0.3">
      <c r="A441" s="1">
        <v>7798217</v>
      </c>
      <c r="B441" s="1"/>
      <c r="C441" s="97">
        <v>43</v>
      </c>
      <c r="D441" s="1"/>
      <c r="E441" s="1"/>
      <c r="F441" s="1"/>
      <c r="G441" s="1" t="s">
        <v>60</v>
      </c>
      <c r="H441" s="1"/>
      <c r="I441" s="6">
        <v>0</v>
      </c>
      <c r="J441" s="6">
        <v>0</v>
      </c>
      <c r="K441" s="9" t="s">
        <v>81</v>
      </c>
      <c r="M441" s="56"/>
    </row>
    <row r="442" spans="1:18" s="6" customFormat="1" x14ac:dyDescent="0.3">
      <c r="A442" s="96" t="s">
        <v>2561</v>
      </c>
      <c r="B442" s="1"/>
      <c r="C442" s="97"/>
      <c r="D442" s="1"/>
      <c r="E442" s="1"/>
      <c r="F442" s="1"/>
      <c r="G442" s="1"/>
      <c r="H442" s="1"/>
      <c r="I442" s="6">
        <f>SUM(I441)</f>
        <v>0</v>
      </c>
      <c r="J442" s="6">
        <f>SUM(J441)</f>
        <v>0</v>
      </c>
      <c r="K442" s="9">
        <v>1</v>
      </c>
      <c r="L442" s="6">
        <f>Pathways!I1139</f>
        <v>2</v>
      </c>
      <c r="M442" s="56">
        <f>J442/L442</f>
        <v>0</v>
      </c>
    </row>
    <row r="443" spans="1:18" s="6" customFormat="1" x14ac:dyDescent="0.3">
      <c r="A443" s="1"/>
      <c r="B443" s="1"/>
      <c r="C443" s="97"/>
      <c r="D443" s="1"/>
      <c r="E443" s="1"/>
      <c r="F443" s="1"/>
      <c r="G443" s="1"/>
      <c r="H443" s="1"/>
      <c r="K443" s="9"/>
      <c r="M443" s="56"/>
    </row>
    <row r="444" spans="1:18" s="6" customFormat="1" x14ac:dyDescent="0.3">
      <c r="A444" s="3" t="s">
        <v>2557</v>
      </c>
      <c r="B444" s="3"/>
      <c r="C444" s="27"/>
      <c r="D444" s="3"/>
      <c r="E444" s="3"/>
      <c r="F444" s="3"/>
      <c r="G444" s="3"/>
      <c r="H444" s="3"/>
      <c r="I444" s="3">
        <f>SUM(I428+I439+I431+I442)</f>
        <v>10</v>
      </c>
      <c r="J444" s="3">
        <f>SUM(J428+J439+J431+J442)</f>
        <v>6</v>
      </c>
      <c r="K444" s="3">
        <f>SUM(K428+K439+K431+K442)</f>
        <v>2</v>
      </c>
      <c r="L444" s="3">
        <f>SUM(L428+L439+L431+L442)</f>
        <v>42</v>
      </c>
      <c r="M444" s="62">
        <f>J444/L444</f>
        <v>0.14285714285714285</v>
      </c>
    </row>
    <row r="445" spans="1:18" s="6" customFormat="1" x14ac:dyDescent="0.3">
      <c r="A445" s="30"/>
      <c r="C445" s="30"/>
      <c r="K445" s="9"/>
      <c r="M445" s="56"/>
    </row>
    <row r="446" spans="1:18" s="6" customFormat="1" ht="31.2" x14ac:dyDescent="0.3">
      <c r="A446" s="2" t="s">
        <v>2535</v>
      </c>
      <c r="B446" s="2" t="s">
        <v>0</v>
      </c>
      <c r="C446" s="2" t="s">
        <v>1</v>
      </c>
      <c r="D446" s="2" t="s">
        <v>2536</v>
      </c>
      <c r="E446" s="2" t="s">
        <v>2537</v>
      </c>
      <c r="F446" s="2" t="s">
        <v>2538</v>
      </c>
      <c r="G446" s="2" t="s">
        <v>2539</v>
      </c>
      <c r="H446" s="2" t="s">
        <v>2572</v>
      </c>
      <c r="I446" s="2" t="s">
        <v>2561</v>
      </c>
      <c r="J446" s="2" t="s">
        <v>2573</v>
      </c>
      <c r="K446" s="43" t="s">
        <v>2571</v>
      </c>
      <c r="L446" s="2" t="s">
        <v>75</v>
      </c>
      <c r="M446" s="2" t="s">
        <v>4335</v>
      </c>
    </row>
    <row r="447" spans="1:18" s="6" customForma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43"/>
      <c r="L447" s="2"/>
      <c r="M447" s="164"/>
    </row>
    <row r="448" spans="1:18" s="6" customFormat="1" x14ac:dyDescent="0.3">
      <c r="A448" s="1" t="s">
        <v>2576</v>
      </c>
      <c r="B448" s="1"/>
      <c r="C448" s="97">
        <v>44</v>
      </c>
      <c r="D448" s="1"/>
      <c r="E448" s="1"/>
      <c r="F448" s="1"/>
      <c r="G448" s="1" t="s">
        <v>61</v>
      </c>
      <c r="H448" s="1"/>
      <c r="I448" s="6">
        <v>0</v>
      </c>
      <c r="J448" s="6">
        <v>0</v>
      </c>
      <c r="K448" s="9" t="s">
        <v>81</v>
      </c>
      <c r="M448" s="56"/>
    </row>
    <row r="449" spans="1:13" s="6" customFormat="1" x14ac:dyDescent="0.3">
      <c r="A449" s="96" t="s">
        <v>2561</v>
      </c>
      <c r="B449" s="1"/>
      <c r="C449" s="97"/>
      <c r="D449" s="1"/>
      <c r="E449" s="1"/>
      <c r="F449" s="1"/>
      <c r="G449" s="1"/>
      <c r="H449" s="1"/>
      <c r="I449" s="6">
        <f>SUM(I448)</f>
        <v>0</v>
      </c>
      <c r="J449" s="6">
        <f>SUM(J448)</f>
        <v>0</v>
      </c>
      <c r="K449" s="9">
        <v>1</v>
      </c>
      <c r="L449" s="6">
        <f>Pathways!I1214</f>
        <v>8</v>
      </c>
      <c r="M449" s="56">
        <f>J449/L449</f>
        <v>0</v>
      </c>
    </row>
    <row r="450" spans="1:13" s="6" customFormat="1" x14ac:dyDescent="0.3">
      <c r="A450" s="1"/>
      <c r="B450" s="1"/>
      <c r="C450" s="97"/>
      <c r="D450" s="1"/>
      <c r="E450" s="1"/>
      <c r="F450" s="1"/>
      <c r="G450" s="1"/>
      <c r="H450" s="1"/>
      <c r="K450" s="9"/>
      <c r="M450" s="56"/>
    </row>
    <row r="451" spans="1:13" s="6" customFormat="1" x14ac:dyDescent="0.3">
      <c r="A451" s="105">
        <v>9041</v>
      </c>
      <c r="B451" s="106" t="s">
        <v>132</v>
      </c>
      <c r="C451" s="105">
        <v>44</v>
      </c>
      <c r="D451" s="106" t="s">
        <v>81</v>
      </c>
      <c r="E451" s="106" t="s">
        <v>81</v>
      </c>
      <c r="F451" s="106" t="s">
        <v>81</v>
      </c>
      <c r="G451" s="106" t="s">
        <v>62</v>
      </c>
      <c r="H451" s="106" t="s">
        <v>2823</v>
      </c>
      <c r="I451" s="6">
        <v>0</v>
      </c>
      <c r="J451" s="6">
        <v>0</v>
      </c>
      <c r="K451" s="9" t="s">
        <v>81</v>
      </c>
      <c r="M451" s="56"/>
    </row>
    <row r="452" spans="1:13" s="6" customFormat="1" x14ac:dyDescent="0.3">
      <c r="A452" s="96" t="s">
        <v>2561</v>
      </c>
      <c r="B452" s="1"/>
      <c r="C452" s="97"/>
      <c r="D452" s="1"/>
      <c r="E452" s="1"/>
      <c r="F452" s="1"/>
      <c r="G452" s="1"/>
      <c r="H452" s="1"/>
      <c r="I452" s="6">
        <f>SUM(I451:I451)</f>
        <v>0</v>
      </c>
      <c r="J452" s="6">
        <f>SUM(J451:J451)</f>
        <v>0</v>
      </c>
      <c r="K452" s="9">
        <v>1</v>
      </c>
      <c r="L452" s="6">
        <f>Pathways!I1244</f>
        <v>8</v>
      </c>
      <c r="M452" s="56">
        <f>J452/L452</f>
        <v>0</v>
      </c>
    </row>
    <row r="453" spans="1:13" s="6" customFormat="1" x14ac:dyDescent="0.3">
      <c r="A453" s="30"/>
      <c r="C453" s="30"/>
      <c r="K453" s="9"/>
      <c r="M453" s="56"/>
    </row>
    <row r="454" spans="1:13" s="6" customFormat="1" x14ac:dyDescent="0.3">
      <c r="A454" s="30">
        <v>1827442</v>
      </c>
      <c r="B454" s="6" t="s">
        <v>132</v>
      </c>
      <c r="C454" s="30">
        <v>44</v>
      </c>
      <c r="D454" s="6" t="s">
        <v>81</v>
      </c>
      <c r="E454" s="6" t="s">
        <v>81</v>
      </c>
      <c r="F454" s="6" t="s">
        <v>81</v>
      </c>
      <c r="G454" s="6" t="s">
        <v>63</v>
      </c>
      <c r="H454" s="6" t="s">
        <v>2823</v>
      </c>
      <c r="I454" s="6">
        <v>0</v>
      </c>
      <c r="J454" s="6">
        <v>0</v>
      </c>
      <c r="K454" s="9" t="s">
        <v>81</v>
      </c>
      <c r="M454" s="56"/>
    </row>
    <row r="455" spans="1:13" s="6" customFormat="1" x14ac:dyDescent="0.3">
      <c r="A455" s="96" t="s">
        <v>2561</v>
      </c>
      <c r="B455" s="1"/>
      <c r="C455" s="97"/>
      <c r="D455" s="1"/>
      <c r="E455" s="1"/>
      <c r="F455" s="1"/>
      <c r="G455" s="1"/>
      <c r="H455" s="1"/>
      <c r="I455" s="6">
        <f>SUM(I454:I454)</f>
        <v>0</v>
      </c>
      <c r="J455" s="6">
        <f>SUM(J454:J454)</f>
        <v>0</v>
      </c>
      <c r="K455" s="9">
        <v>1</v>
      </c>
      <c r="L455" s="6">
        <f>Pathways!I1204</f>
        <v>16</v>
      </c>
      <c r="M455" s="56">
        <f>J455/L455</f>
        <v>0</v>
      </c>
    </row>
    <row r="456" spans="1:13" s="6" customFormat="1" x14ac:dyDescent="0.3">
      <c r="A456" s="96"/>
      <c r="B456" s="1"/>
      <c r="C456" s="97"/>
      <c r="D456" s="1"/>
      <c r="E456" s="1"/>
      <c r="F456" s="1"/>
      <c r="G456" s="1"/>
      <c r="H456" s="1"/>
      <c r="K456" s="9"/>
      <c r="M456" s="56"/>
    </row>
    <row r="457" spans="1:13" s="6" customFormat="1" x14ac:dyDescent="0.3">
      <c r="A457" s="1" t="s">
        <v>2577</v>
      </c>
      <c r="B457" s="1"/>
      <c r="C457" s="97"/>
      <c r="D457" s="1"/>
      <c r="E457" s="1"/>
      <c r="F457" s="1"/>
      <c r="G457" s="1" t="s">
        <v>64</v>
      </c>
      <c r="H457" s="1"/>
      <c r="I457" s="6">
        <v>0</v>
      </c>
      <c r="J457" s="6">
        <v>0</v>
      </c>
      <c r="K457" s="9" t="s">
        <v>81</v>
      </c>
      <c r="M457" s="56"/>
    </row>
    <row r="458" spans="1:13" s="6" customFormat="1" x14ac:dyDescent="0.3">
      <c r="A458" s="96" t="s">
        <v>2561</v>
      </c>
      <c r="B458" s="1"/>
      <c r="C458" s="97"/>
      <c r="D458" s="1"/>
      <c r="E458" s="1"/>
      <c r="F458" s="1"/>
      <c r="G458" s="1"/>
      <c r="H458" s="1"/>
      <c r="I458" s="6">
        <f>SUM(I457)</f>
        <v>0</v>
      </c>
      <c r="J458" s="6">
        <f>SUM(J457)</f>
        <v>0</v>
      </c>
      <c r="K458" s="9">
        <v>1</v>
      </c>
      <c r="L458" s="6">
        <f>Pathways!I1234</f>
        <v>7</v>
      </c>
      <c r="M458" s="56">
        <f>J458/L458</f>
        <v>0</v>
      </c>
    </row>
    <row r="459" spans="1:13" s="6" customFormat="1" x14ac:dyDescent="0.3">
      <c r="A459" s="1"/>
      <c r="B459" s="1"/>
      <c r="C459" s="97"/>
      <c r="D459" s="1"/>
      <c r="E459" s="1"/>
      <c r="F459" s="1"/>
      <c r="G459" s="1"/>
      <c r="H459" s="1"/>
      <c r="K459" s="9"/>
      <c r="M459" s="56"/>
    </row>
    <row r="460" spans="1:13" s="6" customFormat="1" x14ac:dyDescent="0.3">
      <c r="A460" s="30">
        <v>7336310</v>
      </c>
      <c r="B460" s="6" t="s">
        <v>132</v>
      </c>
      <c r="C460" s="30">
        <v>44</v>
      </c>
      <c r="D460" s="6" t="s">
        <v>81</v>
      </c>
      <c r="E460" s="6" t="s">
        <v>81</v>
      </c>
      <c r="F460" s="6" t="s">
        <v>81</v>
      </c>
      <c r="G460" s="6" t="s">
        <v>65</v>
      </c>
      <c r="H460" s="6" t="s">
        <v>2760</v>
      </c>
      <c r="I460" s="6">
        <v>0</v>
      </c>
      <c r="J460" s="6">
        <v>0</v>
      </c>
      <c r="K460" s="9" t="s">
        <v>81</v>
      </c>
      <c r="M460" s="56"/>
    </row>
    <row r="461" spans="1:13" s="6" customFormat="1" x14ac:dyDescent="0.3">
      <c r="A461" s="96" t="s">
        <v>2561</v>
      </c>
      <c r="B461" s="1"/>
      <c r="C461" s="97"/>
      <c r="D461" s="1"/>
      <c r="E461" s="1"/>
      <c r="F461" s="1"/>
      <c r="G461" s="1"/>
      <c r="H461" s="1"/>
      <c r="I461" s="6">
        <f>SUM(I460:I460)</f>
        <v>0</v>
      </c>
      <c r="J461" s="6">
        <f>SUM(J460:J460)</f>
        <v>0</v>
      </c>
      <c r="K461" s="9">
        <v>1</v>
      </c>
      <c r="L461" s="6">
        <f>Pathways!I1225</f>
        <v>9</v>
      </c>
      <c r="M461" s="56">
        <f>J461/L461</f>
        <v>0</v>
      </c>
    </row>
    <row r="462" spans="1:13" s="6" customFormat="1" x14ac:dyDescent="0.3">
      <c r="A462" s="30"/>
      <c r="C462" s="30"/>
      <c r="K462" s="9"/>
      <c r="M462" s="56"/>
    </row>
    <row r="463" spans="1:13" s="6" customFormat="1" x14ac:dyDescent="0.3">
      <c r="A463" s="3" t="s">
        <v>2556</v>
      </c>
      <c r="B463" s="3"/>
      <c r="C463" s="27"/>
      <c r="D463" s="3"/>
      <c r="E463" s="3"/>
      <c r="F463" s="3"/>
      <c r="G463" s="3"/>
      <c r="H463" s="3"/>
      <c r="I463" s="3">
        <f>SUM(I452+I455+I461+I449+I458)</f>
        <v>0</v>
      </c>
      <c r="J463" s="3">
        <f>SUM(J452+J455+J461+J449+J458)</f>
        <v>0</v>
      </c>
      <c r="K463" s="3">
        <f>SUM(K452+K455+K461+K449+K458)</f>
        <v>5</v>
      </c>
      <c r="L463" s="3">
        <f>SUM(L452+L455+L461+L449+L458)</f>
        <v>48</v>
      </c>
      <c r="M463" s="62">
        <f>J463/L463</f>
        <v>0</v>
      </c>
    </row>
    <row r="464" spans="1:13" s="6" customFormat="1" x14ac:dyDescent="0.3">
      <c r="A464" s="3"/>
      <c r="B464" s="3"/>
      <c r="C464" s="27"/>
      <c r="D464" s="3"/>
      <c r="E464" s="3"/>
      <c r="F464" s="3"/>
      <c r="G464" s="3"/>
      <c r="H464" s="3"/>
      <c r="I464" s="3"/>
      <c r="J464" s="3"/>
      <c r="K464" s="49"/>
      <c r="L464" s="3"/>
      <c r="M464" s="48"/>
    </row>
    <row r="465" spans="1:17" s="6" customFormat="1" ht="31.2" x14ac:dyDescent="0.3">
      <c r="A465" s="2" t="s">
        <v>2535</v>
      </c>
      <c r="B465" s="2" t="s">
        <v>0</v>
      </c>
      <c r="C465" s="2" t="s">
        <v>1</v>
      </c>
      <c r="D465" s="2" t="s">
        <v>2536</v>
      </c>
      <c r="E465" s="2" t="s">
        <v>2537</v>
      </c>
      <c r="F465" s="2" t="s">
        <v>2538</v>
      </c>
      <c r="G465" s="2" t="s">
        <v>2539</v>
      </c>
      <c r="H465" s="2" t="s">
        <v>2572</v>
      </c>
      <c r="I465" s="2" t="s">
        <v>2561</v>
      </c>
      <c r="J465" s="2" t="s">
        <v>2573</v>
      </c>
      <c r="K465" s="43" t="s">
        <v>2571</v>
      </c>
      <c r="L465" s="2" t="s">
        <v>75</v>
      </c>
      <c r="M465" s="2" t="s">
        <v>4335</v>
      </c>
    </row>
    <row r="466" spans="1:17" s="6" customForma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43"/>
      <c r="L466" s="2"/>
      <c r="M466" s="164"/>
    </row>
    <row r="467" spans="1:17" s="6" customFormat="1" x14ac:dyDescent="0.3">
      <c r="A467" s="30">
        <v>2220</v>
      </c>
      <c r="B467" s="6" t="s">
        <v>132</v>
      </c>
      <c r="C467" s="30">
        <v>45</v>
      </c>
      <c r="D467" s="6" t="s">
        <v>2765</v>
      </c>
      <c r="E467" s="6" t="s">
        <v>4455</v>
      </c>
      <c r="F467" s="6" t="s">
        <v>4456</v>
      </c>
      <c r="G467" s="6" t="s">
        <v>66</v>
      </c>
      <c r="H467" s="6" t="s">
        <v>2828</v>
      </c>
      <c r="I467" s="2">
        <v>1</v>
      </c>
      <c r="J467" s="2">
        <v>1</v>
      </c>
      <c r="K467" s="43"/>
      <c r="L467" s="2"/>
      <c r="M467" s="164"/>
    </row>
    <row r="468" spans="1:17" s="6" customFormat="1" x14ac:dyDescent="0.3">
      <c r="A468" s="30">
        <v>2220</v>
      </c>
      <c r="B468" s="6" t="s">
        <v>132</v>
      </c>
      <c r="C468" s="30">
        <v>45</v>
      </c>
      <c r="D468" s="6" t="s">
        <v>2765</v>
      </c>
      <c r="E468" s="6" t="s">
        <v>3770</v>
      </c>
      <c r="F468" s="6" t="s">
        <v>3771</v>
      </c>
      <c r="G468" s="6" t="s">
        <v>66</v>
      </c>
      <c r="H468" s="6" t="s">
        <v>2828</v>
      </c>
      <c r="I468" s="6">
        <v>1</v>
      </c>
      <c r="J468" s="6">
        <v>1</v>
      </c>
      <c r="K468" s="9"/>
      <c r="M468" s="56"/>
    </row>
    <row r="469" spans="1:17" s="6" customFormat="1" x14ac:dyDescent="0.3">
      <c r="A469" s="96" t="s">
        <v>2561</v>
      </c>
      <c r="B469" s="1"/>
      <c r="C469" s="97"/>
      <c r="D469" s="1"/>
      <c r="E469" s="1"/>
      <c r="F469" s="1"/>
      <c r="G469" s="1"/>
      <c r="H469" s="1"/>
      <c r="I469" s="6">
        <f>SUM(I467:I468)</f>
        <v>2</v>
      </c>
      <c r="J469" s="6">
        <f>SUM(J467:J468)</f>
        <v>2</v>
      </c>
      <c r="K469" s="9"/>
      <c r="L469" s="6">
        <f>Pathways!I1258</f>
        <v>11</v>
      </c>
      <c r="M469" s="56">
        <f>J469/L469</f>
        <v>0.18181818181818182</v>
      </c>
      <c r="Q469" s="30"/>
    </row>
    <row r="470" spans="1:17" s="6" customFormat="1" x14ac:dyDescent="0.3">
      <c r="A470" s="30"/>
      <c r="C470" s="30"/>
      <c r="K470" s="9"/>
      <c r="M470" s="56"/>
      <c r="Q470" s="30"/>
    </row>
    <row r="471" spans="1:17" s="6" customFormat="1" x14ac:dyDescent="0.3">
      <c r="A471" s="30">
        <v>2619</v>
      </c>
      <c r="B471" s="6" t="s">
        <v>132</v>
      </c>
      <c r="C471" s="30">
        <v>45</v>
      </c>
      <c r="D471" s="6" t="s">
        <v>2794</v>
      </c>
      <c r="E471" s="6" t="s">
        <v>4583</v>
      </c>
      <c r="F471" s="6" t="s">
        <v>4611</v>
      </c>
      <c r="G471" s="6" t="s">
        <v>67</v>
      </c>
      <c r="H471" s="6" t="s">
        <v>2829</v>
      </c>
      <c r="I471" s="6">
        <v>1</v>
      </c>
      <c r="J471" s="6">
        <v>1</v>
      </c>
      <c r="K471" s="9" t="s">
        <v>81</v>
      </c>
      <c r="M471" s="56"/>
    </row>
    <row r="472" spans="1:17" s="6" customFormat="1" x14ac:dyDescent="0.3">
      <c r="A472" s="96" t="s">
        <v>2561</v>
      </c>
      <c r="B472" s="1"/>
      <c r="C472" s="97"/>
      <c r="D472" s="1"/>
      <c r="E472" s="1"/>
      <c r="F472" s="1"/>
      <c r="G472" s="1"/>
      <c r="H472" s="1"/>
      <c r="I472" s="6">
        <f>SUM(I471:I471)</f>
        <v>1</v>
      </c>
      <c r="J472" s="6">
        <f>SUM(J471:J471)</f>
        <v>1</v>
      </c>
      <c r="K472" s="9" t="s">
        <v>81</v>
      </c>
      <c r="L472" s="6">
        <f>Pathways!I1269</f>
        <v>9</v>
      </c>
      <c r="M472" s="56">
        <f>J472/L472</f>
        <v>0.1111111111111111</v>
      </c>
    </row>
    <row r="473" spans="1:17" s="6" customFormat="1" x14ac:dyDescent="0.3">
      <c r="A473" s="30"/>
      <c r="C473" s="30"/>
      <c r="K473" s="9"/>
      <c r="M473" s="56"/>
    </row>
    <row r="474" spans="1:17" s="6" customFormat="1" x14ac:dyDescent="0.3">
      <c r="A474" s="30">
        <v>736086</v>
      </c>
      <c r="B474" s="6" t="s">
        <v>132</v>
      </c>
      <c r="C474" s="30">
        <v>45</v>
      </c>
      <c r="D474" s="6" t="s">
        <v>81</v>
      </c>
      <c r="E474" s="6" t="s">
        <v>81</v>
      </c>
      <c r="F474" s="6" t="s">
        <v>81</v>
      </c>
      <c r="G474" s="6" t="s">
        <v>68</v>
      </c>
      <c r="H474" s="6" t="s">
        <v>2828</v>
      </c>
      <c r="I474" s="6">
        <v>0</v>
      </c>
      <c r="J474" s="6">
        <v>0</v>
      </c>
      <c r="K474" s="9" t="s">
        <v>81</v>
      </c>
      <c r="M474" s="56"/>
    </row>
    <row r="475" spans="1:17" s="6" customFormat="1" x14ac:dyDescent="0.3">
      <c r="A475" s="96" t="s">
        <v>2561</v>
      </c>
      <c r="B475" s="1"/>
      <c r="C475" s="97"/>
      <c r="D475" s="1"/>
      <c r="E475" s="1"/>
      <c r="F475" s="1"/>
      <c r="G475" s="1"/>
      <c r="H475" s="1"/>
      <c r="I475" s="6">
        <f>SUM(I474:I474)</f>
        <v>0</v>
      </c>
      <c r="J475" s="6">
        <f>SUM(J474:J474)</f>
        <v>0</v>
      </c>
      <c r="K475" s="9">
        <v>1</v>
      </c>
      <c r="L475" s="6">
        <f>Pathways!I1304</f>
        <v>8</v>
      </c>
      <c r="M475" s="56">
        <f>J475/L475</f>
        <v>0</v>
      </c>
    </row>
    <row r="476" spans="1:17" s="6" customFormat="1" x14ac:dyDescent="0.3">
      <c r="A476" s="1"/>
      <c r="B476" s="1"/>
      <c r="C476" s="97"/>
      <c r="D476" s="1"/>
      <c r="E476" s="1"/>
      <c r="F476" s="1"/>
      <c r="G476" s="1"/>
      <c r="H476" s="1"/>
      <c r="K476" s="9"/>
      <c r="M476" s="56"/>
    </row>
    <row r="477" spans="1:17" s="6" customFormat="1" x14ac:dyDescent="0.3">
      <c r="A477" s="30">
        <v>7768632</v>
      </c>
      <c r="B477" s="6" t="s">
        <v>132</v>
      </c>
      <c r="C477" s="30">
        <v>45</v>
      </c>
      <c r="D477" s="6" t="s">
        <v>81</v>
      </c>
      <c r="E477" s="6" t="s">
        <v>81</v>
      </c>
      <c r="F477" s="6" t="s">
        <v>81</v>
      </c>
      <c r="G477" s="6" t="s">
        <v>69</v>
      </c>
      <c r="H477" s="6" t="s">
        <v>2829</v>
      </c>
      <c r="I477" s="6">
        <v>0</v>
      </c>
      <c r="J477" s="6">
        <v>0</v>
      </c>
      <c r="K477" s="9" t="s">
        <v>81</v>
      </c>
      <c r="M477" s="56"/>
    </row>
    <row r="478" spans="1:17" s="6" customFormat="1" x14ac:dyDescent="0.3">
      <c r="A478" s="96" t="s">
        <v>2561</v>
      </c>
      <c r="B478" s="1"/>
      <c r="C478" s="97"/>
      <c r="D478" s="1"/>
      <c r="E478" s="1"/>
      <c r="F478" s="1"/>
      <c r="G478" s="1"/>
      <c r="H478" s="1"/>
      <c r="I478" s="6">
        <f>SUM(I477:I477)</f>
        <v>0</v>
      </c>
      <c r="J478" s="6">
        <f>SUM(J477:J477)</f>
        <v>0</v>
      </c>
      <c r="K478" s="9">
        <v>1</v>
      </c>
      <c r="L478" s="6">
        <f>Pathways!I1294</f>
        <v>6</v>
      </c>
      <c r="M478" s="56">
        <f>J478/L478</f>
        <v>0</v>
      </c>
    </row>
    <row r="479" spans="1:17" s="6" customFormat="1" x14ac:dyDescent="0.3">
      <c r="A479" s="1"/>
      <c r="B479" s="1"/>
      <c r="C479" s="97"/>
      <c r="D479" s="1"/>
      <c r="E479" s="1"/>
      <c r="F479" s="1"/>
      <c r="G479" s="1"/>
      <c r="H479" s="1"/>
      <c r="K479" s="9"/>
      <c r="M479" s="56"/>
    </row>
    <row r="480" spans="1:17" s="6" customFormat="1" x14ac:dyDescent="0.3">
      <c r="A480" s="1">
        <v>7968949</v>
      </c>
      <c r="B480" s="1"/>
      <c r="C480" s="97"/>
      <c r="D480" s="1"/>
      <c r="E480" s="1"/>
      <c r="F480" s="1"/>
      <c r="G480" s="1" t="s">
        <v>70</v>
      </c>
      <c r="H480" s="1"/>
      <c r="I480" s="6">
        <v>0</v>
      </c>
      <c r="J480" s="6">
        <v>0</v>
      </c>
      <c r="K480" s="9" t="s">
        <v>81</v>
      </c>
      <c r="M480" s="56"/>
    </row>
    <row r="481" spans="1:18" s="6" customFormat="1" x14ac:dyDescent="0.3">
      <c r="A481" s="96" t="s">
        <v>2561</v>
      </c>
      <c r="B481" s="1"/>
      <c r="C481" s="97"/>
      <c r="D481" s="1"/>
      <c r="E481" s="1"/>
      <c r="F481" s="1"/>
      <c r="G481" s="1"/>
      <c r="H481" s="1"/>
      <c r="I481" s="6">
        <f>SUM(I480)</f>
        <v>0</v>
      </c>
      <c r="J481" s="6">
        <f>SUM(J480)</f>
        <v>0</v>
      </c>
      <c r="K481" s="9">
        <v>1</v>
      </c>
      <c r="L481" s="6">
        <f>Pathways!I1286</f>
        <v>15</v>
      </c>
      <c r="M481" s="56">
        <f>J481/L481</f>
        <v>0</v>
      </c>
    </row>
    <row r="482" spans="1:18" s="6" customFormat="1" x14ac:dyDescent="0.3">
      <c r="A482" s="1"/>
      <c r="B482" s="1"/>
      <c r="C482" s="97"/>
      <c r="D482" s="1"/>
      <c r="E482" s="1"/>
      <c r="F482" s="1"/>
      <c r="G482" s="1"/>
      <c r="H482" s="1"/>
      <c r="K482" s="9"/>
      <c r="M482" s="56"/>
    </row>
    <row r="483" spans="1:18" s="6" customFormat="1" x14ac:dyDescent="0.3">
      <c r="A483" s="3" t="s">
        <v>2555</v>
      </c>
      <c r="B483" s="3"/>
      <c r="C483" s="27"/>
      <c r="D483" s="3"/>
      <c r="E483" s="3"/>
      <c r="F483" s="3"/>
      <c r="G483" s="3"/>
      <c r="H483" s="3"/>
      <c r="I483" s="3">
        <f>SUM(I469+I472+I475+I478+I481)</f>
        <v>3</v>
      </c>
      <c r="J483" s="3">
        <f>SUM(J469+J472+J475+J478+J481)</f>
        <v>3</v>
      </c>
      <c r="K483" s="3">
        <f>SUM(K467:K481)</f>
        <v>3</v>
      </c>
      <c r="L483" s="3">
        <f>SUM(L469+L472+L475+L478+L481)</f>
        <v>49</v>
      </c>
      <c r="M483" s="62">
        <f>J483/L483</f>
        <v>6.1224489795918366E-2</v>
      </c>
    </row>
    <row r="484" spans="1:18" s="6" customFormat="1" x14ac:dyDescent="0.3">
      <c r="A484" s="30"/>
      <c r="C484" s="30"/>
      <c r="K484" s="9"/>
      <c r="M484" s="56"/>
    </row>
    <row r="485" spans="1:18" s="6" customFormat="1" ht="31.2" x14ac:dyDescent="0.3">
      <c r="A485" s="2" t="s">
        <v>2535</v>
      </c>
      <c r="B485" s="2" t="s">
        <v>0</v>
      </c>
      <c r="C485" s="2" t="s">
        <v>1</v>
      </c>
      <c r="D485" s="2" t="s">
        <v>2536</v>
      </c>
      <c r="E485" s="2" t="s">
        <v>2537</v>
      </c>
      <c r="F485" s="2" t="s">
        <v>2538</v>
      </c>
      <c r="G485" s="2" t="s">
        <v>2539</v>
      </c>
      <c r="H485" s="2" t="s">
        <v>2572</v>
      </c>
      <c r="I485" s="2" t="s">
        <v>2561</v>
      </c>
      <c r="J485" s="2" t="s">
        <v>2573</v>
      </c>
      <c r="K485" s="43" t="s">
        <v>2571</v>
      </c>
      <c r="L485" s="2" t="s">
        <v>75</v>
      </c>
      <c r="M485" s="2" t="s">
        <v>4335</v>
      </c>
    </row>
    <row r="486" spans="1:18" s="6" customForma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43"/>
      <c r="L486" s="2"/>
      <c r="M486" s="164"/>
    </row>
    <row r="487" spans="1:18" s="6" customFormat="1" x14ac:dyDescent="0.3">
      <c r="A487" s="30">
        <v>5099</v>
      </c>
      <c r="B487" s="6" t="s">
        <v>132</v>
      </c>
      <c r="C487" s="30">
        <v>46</v>
      </c>
      <c r="D487" s="6" t="s">
        <v>4208</v>
      </c>
      <c r="E487" s="6" t="s">
        <v>4466</v>
      </c>
      <c r="F487" s="6" t="s">
        <v>4467</v>
      </c>
      <c r="G487" s="6" t="s">
        <v>71</v>
      </c>
      <c r="H487" s="6" t="s">
        <v>2760</v>
      </c>
      <c r="I487" s="173">
        <v>1</v>
      </c>
      <c r="J487" s="173">
        <v>1</v>
      </c>
      <c r="K487" s="43"/>
      <c r="L487" s="2"/>
      <c r="M487" s="164"/>
    </row>
    <row r="488" spans="1:18" s="6" customFormat="1" x14ac:dyDescent="0.3">
      <c r="A488" s="30">
        <v>5099</v>
      </c>
      <c r="B488" s="6" t="s">
        <v>132</v>
      </c>
      <c r="C488" s="30">
        <v>46</v>
      </c>
      <c r="D488" s="6" t="s">
        <v>2765</v>
      </c>
      <c r="E488" s="6" t="s">
        <v>4332</v>
      </c>
      <c r="F488" s="6" t="s">
        <v>4333</v>
      </c>
      <c r="G488" s="6" t="s">
        <v>71</v>
      </c>
      <c r="H488" s="6" t="s">
        <v>2760</v>
      </c>
      <c r="I488" s="6">
        <v>1</v>
      </c>
      <c r="J488" s="6">
        <v>1</v>
      </c>
      <c r="K488" s="9" t="s">
        <v>81</v>
      </c>
      <c r="M488" s="56"/>
    </row>
    <row r="489" spans="1:18" s="6" customFormat="1" x14ac:dyDescent="0.3">
      <c r="A489" s="96" t="s">
        <v>2561</v>
      </c>
      <c r="B489" s="1"/>
      <c r="C489" s="97"/>
      <c r="D489" s="1"/>
      <c r="E489" s="1"/>
      <c r="F489" s="1"/>
      <c r="G489" s="1"/>
      <c r="H489" s="1"/>
      <c r="I489" s="6">
        <f>SUM(I487:I488)</f>
        <v>2</v>
      </c>
      <c r="J489" s="6">
        <f>SUM(J487:J488)</f>
        <v>2</v>
      </c>
      <c r="K489" s="9">
        <v>0</v>
      </c>
      <c r="L489" s="6">
        <f>Pathways!I1332</f>
        <v>14</v>
      </c>
      <c r="M489" s="56">
        <f>J489/L489</f>
        <v>0.14285714285714285</v>
      </c>
      <c r="P489" s="30"/>
      <c r="R489" s="30"/>
    </row>
    <row r="490" spans="1:18" s="6" customFormat="1" x14ac:dyDescent="0.3">
      <c r="A490" s="96"/>
      <c r="B490" s="1"/>
      <c r="C490" s="97"/>
      <c r="D490" s="1"/>
      <c r="E490" s="1"/>
      <c r="F490" s="1"/>
      <c r="G490" s="1"/>
      <c r="H490" s="1"/>
      <c r="K490" s="9"/>
      <c r="M490" s="56"/>
      <c r="P490" s="30"/>
      <c r="R490" s="30"/>
    </row>
    <row r="491" spans="1:18" s="6" customFormat="1" x14ac:dyDescent="0.3">
      <c r="A491" s="30">
        <v>960968</v>
      </c>
      <c r="B491" s="6" t="s">
        <v>132</v>
      </c>
      <c r="C491" s="30">
        <v>46</v>
      </c>
      <c r="D491" s="6" t="s">
        <v>3717</v>
      </c>
      <c r="E491" s="6" t="s">
        <v>4589</v>
      </c>
      <c r="F491" s="6" t="s">
        <v>4612</v>
      </c>
      <c r="G491" s="6" t="s">
        <v>74</v>
      </c>
      <c r="H491" s="6" t="s">
        <v>2760</v>
      </c>
      <c r="I491" s="6">
        <v>1</v>
      </c>
      <c r="J491" s="6">
        <v>1</v>
      </c>
      <c r="K491" s="9"/>
      <c r="M491" s="56"/>
      <c r="P491" s="30"/>
      <c r="R491" s="30"/>
    </row>
    <row r="492" spans="1:18" s="6" customFormat="1" x14ac:dyDescent="0.3">
      <c r="A492" s="30">
        <v>960968</v>
      </c>
      <c r="B492" s="6" t="s">
        <v>132</v>
      </c>
      <c r="C492" s="30">
        <v>46</v>
      </c>
      <c r="D492" s="6" t="s">
        <v>3757</v>
      </c>
      <c r="E492" s="6" t="s">
        <v>4589</v>
      </c>
      <c r="F492" s="6" t="s">
        <v>4612</v>
      </c>
      <c r="G492" s="6" t="s">
        <v>74</v>
      </c>
      <c r="H492" s="6" t="s">
        <v>2760</v>
      </c>
      <c r="I492" s="6">
        <v>1</v>
      </c>
      <c r="J492" s="6">
        <v>0</v>
      </c>
      <c r="K492" s="9"/>
      <c r="M492" s="56"/>
      <c r="P492" s="30"/>
      <c r="R492" s="30"/>
    </row>
    <row r="493" spans="1:18" x14ac:dyDescent="0.3">
      <c r="A493" s="30">
        <v>960968</v>
      </c>
      <c r="B493" s="6" t="s">
        <v>132</v>
      </c>
      <c r="C493" s="30">
        <v>46</v>
      </c>
      <c r="D493" s="6" t="s">
        <v>2810</v>
      </c>
      <c r="E493" s="6" t="s">
        <v>4445</v>
      </c>
      <c r="F493" s="6" t="s">
        <v>4484</v>
      </c>
      <c r="G493" s="6" t="s">
        <v>74</v>
      </c>
      <c r="H493" s="6" t="s">
        <v>2760</v>
      </c>
      <c r="I493" s="6">
        <v>1</v>
      </c>
      <c r="J493" s="6">
        <v>1</v>
      </c>
      <c r="P493" s="30"/>
      <c r="R493" s="30"/>
    </row>
    <row r="494" spans="1:18" s="6" customFormat="1" x14ac:dyDescent="0.3">
      <c r="A494" s="30">
        <v>960968</v>
      </c>
      <c r="B494" s="6" t="s">
        <v>132</v>
      </c>
      <c r="C494" s="30">
        <v>46</v>
      </c>
      <c r="D494" s="6" t="s">
        <v>3850</v>
      </c>
      <c r="E494" s="6" t="s">
        <v>4334</v>
      </c>
      <c r="F494" s="6" t="s">
        <v>2793</v>
      </c>
      <c r="G494" s="6" t="s">
        <v>74</v>
      </c>
      <c r="H494" s="6" t="s">
        <v>2760</v>
      </c>
      <c r="I494" s="6">
        <v>1</v>
      </c>
      <c r="J494" s="6">
        <v>0</v>
      </c>
      <c r="K494" s="9"/>
      <c r="M494" s="56"/>
      <c r="P494" s="30"/>
      <c r="R494" s="30"/>
    </row>
    <row r="495" spans="1:18" s="6" customFormat="1" x14ac:dyDescent="0.3">
      <c r="A495" s="30">
        <v>960968</v>
      </c>
      <c r="B495" s="6" t="s">
        <v>132</v>
      </c>
      <c r="C495" s="30">
        <v>46</v>
      </c>
      <c r="D495" s="6" t="s">
        <v>3969</v>
      </c>
      <c r="E495" s="6" t="s">
        <v>4182</v>
      </c>
      <c r="F495" s="6" t="s">
        <v>2793</v>
      </c>
      <c r="G495" s="6" t="s">
        <v>74</v>
      </c>
      <c r="H495" s="6" t="s">
        <v>2760</v>
      </c>
      <c r="I495" s="6">
        <v>1</v>
      </c>
      <c r="J495" s="6">
        <v>0</v>
      </c>
      <c r="K495" s="9"/>
      <c r="M495" s="56"/>
      <c r="P495" s="30"/>
      <c r="R495" s="30"/>
    </row>
    <row r="496" spans="1:18" s="6" customFormat="1" x14ac:dyDescent="0.3">
      <c r="A496" s="30">
        <v>960968</v>
      </c>
      <c r="B496" s="6" t="s">
        <v>132</v>
      </c>
      <c r="C496" s="30">
        <v>46</v>
      </c>
      <c r="D496" s="6" t="s">
        <v>3971</v>
      </c>
      <c r="E496" s="6" t="s">
        <v>4182</v>
      </c>
      <c r="F496" s="6" t="s">
        <v>2793</v>
      </c>
      <c r="G496" s="6" t="s">
        <v>74</v>
      </c>
      <c r="H496" s="6" t="s">
        <v>2760</v>
      </c>
      <c r="I496" s="6">
        <v>1</v>
      </c>
      <c r="J496" s="6">
        <v>0</v>
      </c>
      <c r="K496" s="9"/>
      <c r="M496" s="56"/>
      <c r="P496" s="30"/>
      <c r="R496" s="30"/>
    </row>
    <row r="497" spans="1:18" s="6" customFormat="1" x14ac:dyDescent="0.3">
      <c r="A497" s="30">
        <v>960968</v>
      </c>
      <c r="B497" s="6" t="s">
        <v>132</v>
      </c>
      <c r="C497" s="30">
        <v>46</v>
      </c>
      <c r="D497" s="6" t="s">
        <v>2791</v>
      </c>
      <c r="E497" s="6" t="s">
        <v>2792</v>
      </c>
      <c r="F497" s="6" t="s">
        <v>2793</v>
      </c>
      <c r="G497" s="6" t="s">
        <v>74</v>
      </c>
      <c r="H497" s="6" t="s">
        <v>2760</v>
      </c>
      <c r="I497" s="1">
        <v>1</v>
      </c>
      <c r="J497" s="1">
        <v>1</v>
      </c>
      <c r="K497" s="43"/>
      <c r="L497" s="2"/>
      <c r="M497" s="164"/>
    </row>
    <row r="498" spans="1:18" s="6" customFormat="1" x14ac:dyDescent="0.3">
      <c r="A498" s="30">
        <v>960968</v>
      </c>
      <c r="B498" s="6" t="s">
        <v>132</v>
      </c>
      <c r="C498" s="30">
        <v>46</v>
      </c>
      <c r="D498" s="6" t="s">
        <v>2790</v>
      </c>
      <c r="E498" s="6" t="s">
        <v>2792</v>
      </c>
      <c r="F498" s="6" t="s">
        <v>2793</v>
      </c>
      <c r="G498" s="6" t="s">
        <v>74</v>
      </c>
      <c r="H498" s="6" t="s">
        <v>2760</v>
      </c>
      <c r="I498" s="1">
        <v>1</v>
      </c>
      <c r="J498" s="1">
        <v>0</v>
      </c>
      <c r="K498" s="43"/>
      <c r="L498" s="2"/>
      <c r="M498" s="164"/>
    </row>
    <row r="499" spans="1:18" s="6" customFormat="1" x14ac:dyDescent="0.3">
      <c r="A499" s="30">
        <v>960968</v>
      </c>
      <c r="B499" s="6" t="s">
        <v>132</v>
      </c>
      <c r="C499" s="30">
        <v>46</v>
      </c>
      <c r="D499" s="6" t="s">
        <v>2794</v>
      </c>
      <c r="E499" s="6" t="s">
        <v>2758</v>
      </c>
      <c r="F499" s="6" t="s">
        <v>2793</v>
      </c>
      <c r="G499" s="6" t="s">
        <v>74</v>
      </c>
      <c r="H499" s="6" t="s">
        <v>2760</v>
      </c>
      <c r="I499" s="1">
        <v>1</v>
      </c>
      <c r="J499" s="1">
        <v>0</v>
      </c>
      <c r="K499" s="43"/>
      <c r="L499" s="2"/>
      <c r="M499" s="164"/>
      <c r="P499" s="30"/>
      <c r="R499" s="30"/>
    </row>
    <row r="500" spans="1:18" s="6" customFormat="1" x14ac:dyDescent="0.3">
      <c r="A500" s="30">
        <v>960968</v>
      </c>
      <c r="B500" s="6" t="s">
        <v>132</v>
      </c>
      <c r="C500" s="30">
        <v>46</v>
      </c>
      <c r="D500" s="6" t="s">
        <v>2765</v>
      </c>
      <c r="E500" s="6" t="s">
        <v>2758</v>
      </c>
      <c r="F500" s="6" t="s">
        <v>2795</v>
      </c>
      <c r="G500" s="6" t="s">
        <v>74</v>
      </c>
      <c r="H500" s="6" t="s">
        <v>2760</v>
      </c>
      <c r="I500" s="1">
        <v>1</v>
      </c>
      <c r="J500" s="1">
        <v>1</v>
      </c>
      <c r="K500" s="9"/>
      <c r="M500" s="56"/>
      <c r="P500" s="30"/>
      <c r="R500" s="30"/>
    </row>
    <row r="501" spans="1:18" s="6" customFormat="1" x14ac:dyDescent="0.3">
      <c r="A501" s="96" t="s">
        <v>2561</v>
      </c>
      <c r="B501" s="1"/>
      <c r="C501" s="97"/>
      <c r="D501" s="1"/>
      <c r="E501" s="1"/>
      <c r="F501" s="1"/>
      <c r="G501" s="1"/>
      <c r="H501" s="1"/>
      <c r="I501" s="6">
        <f>SUM(I491:I500)</f>
        <v>10</v>
      </c>
      <c r="J501" s="6">
        <f>SUM(J491:J500)</f>
        <v>4</v>
      </c>
      <c r="K501" s="9">
        <v>0</v>
      </c>
      <c r="L501" s="6">
        <f>Pathways!I1377</f>
        <v>29</v>
      </c>
      <c r="M501" s="56">
        <f>J501/L501</f>
        <v>0.13793103448275862</v>
      </c>
      <c r="P501" s="30"/>
      <c r="R501" s="30"/>
    </row>
    <row r="502" spans="1:18" s="6" customFormat="1" x14ac:dyDescent="0.3">
      <c r="K502" s="9"/>
      <c r="M502" s="56"/>
      <c r="P502" s="30"/>
      <c r="R502" s="30"/>
    </row>
    <row r="503" spans="1:18" s="6" customFormat="1" x14ac:dyDescent="0.3">
      <c r="A503" s="30">
        <v>6956</v>
      </c>
      <c r="B503" s="6" t="s">
        <v>132</v>
      </c>
      <c r="C503" s="30">
        <v>46</v>
      </c>
      <c r="D503" s="6" t="s">
        <v>3760</v>
      </c>
      <c r="E503" s="6" t="s">
        <v>4470</v>
      </c>
      <c r="F503" s="6" t="s">
        <v>4471</v>
      </c>
      <c r="G503" s="6" t="s">
        <v>72</v>
      </c>
      <c r="H503" s="6" t="s">
        <v>2760</v>
      </c>
      <c r="I503" s="6">
        <v>1</v>
      </c>
      <c r="J503" s="6">
        <v>1</v>
      </c>
      <c r="K503" s="9"/>
      <c r="M503" s="56"/>
      <c r="P503" s="30"/>
      <c r="R503" s="30"/>
    </row>
    <row r="504" spans="1:18" s="6" customFormat="1" x14ac:dyDescent="0.3">
      <c r="A504" s="30">
        <v>6956</v>
      </c>
      <c r="B504" s="6" t="s">
        <v>132</v>
      </c>
      <c r="C504" s="30">
        <v>46</v>
      </c>
      <c r="D504" s="6" t="s">
        <v>4171</v>
      </c>
      <c r="E504" s="6" t="s">
        <v>4172</v>
      </c>
      <c r="F504" s="6" t="s">
        <v>4173</v>
      </c>
      <c r="G504" s="6" t="s">
        <v>72</v>
      </c>
      <c r="H504" s="6" t="s">
        <v>2760</v>
      </c>
      <c r="I504" s="6">
        <v>1</v>
      </c>
      <c r="J504" s="6">
        <v>1</v>
      </c>
      <c r="K504" s="9"/>
      <c r="M504" s="56"/>
      <c r="P504" s="30"/>
      <c r="R504" s="30"/>
    </row>
    <row r="505" spans="1:18" s="6" customFormat="1" x14ac:dyDescent="0.3">
      <c r="A505" s="30">
        <v>6956</v>
      </c>
      <c r="B505" s="6" t="s">
        <v>132</v>
      </c>
      <c r="C505" s="30">
        <v>46</v>
      </c>
      <c r="D505" s="6" t="s">
        <v>4167</v>
      </c>
      <c r="E505" s="6" t="s">
        <v>4174</v>
      </c>
      <c r="F505" s="6" t="s">
        <v>4175</v>
      </c>
      <c r="G505" s="6" t="s">
        <v>72</v>
      </c>
      <c r="H505" s="6" t="s">
        <v>2760</v>
      </c>
      <c r="I505" s="6">
        <v>1</v>
      </c>
      <c r="J505" s="6">
        <v>0</v>
      </c>
      <c r="K505" s="9"/>
      <c r="M505" s="56"/>
      <c r="P505" s="30"/>
      <c r="R505" s="30"/>
    </row>
    <row r="506" spans="1:18" s="6" customFormat="1" x14ac:dyDescent="0.3">
      <c r="A506" s="30">
        <v>6956</v>
      </c>
      <c r="B506" s="6" t="s">
        <v>132</v>
      </c>
      <c r="C506" s="30">
        <v>46</v>
      </c>
      <c r="D506" s="6" t="s">
        <v>3768</v>
      </c>
      <c r="E506" s="6" t="s">
        <v>4174</v>
      </c>
      <c r="F506" s="6" t="s">
        <v>4175</v>
      </c>
      <c r="G506" s="6" t="s">
        <v>72</v>
      </c>
      <c r="H506" s="6" t="s">
        <v>2760</v>
      </c>
      <c r="I506" s="6">
        <v>1</v>
      </c>
      <c r="J506" s="6">
        <v>1</v>
      </c>
      <c r="K506" s="9"/>
      <c r="M506" s="56"/>
      <c r="P506" s="30"/>
      <c r="R506" s="30"/>
    </row>
    <row r="507" spans="1:18" s="6" customFormat="1" x14ac:dyDescent="0.3">
      <c r="A507" s="96" t="s">
        <v>2561</v>
      </c>
      <c r="G507" s="1"/>
      <c r="I507" s="6">
        <f>SUM(I503:I506)</f>
        <v>4</v>
      </c>
      <c r="J507" s="6">
        <f>SUM(J503:J506)</f>
        <v>3</v>
      </c>
      <c r="K507" s="9">
        <v>0</v>
      </c>
      <c r="L507" s="6">
        <f>Pathways!I1346</f>
        <v>12</v>
      </c>
      <c r="M507" s="56">
        <f>J507/L507</f>
        <v>0.25</v>
      </c>
    </row>
    <row r="508" spans="1:18" s="6" customFormat="1" x14ac:dyDescent="0.3">
      <c r="A508" s="1"/>
      <c r="G508" s="1"/>
      <c r="K508" s="9"/>
      <c r="M508" s="56"/>
    </row>
    <row r="509" spans="1:18" s="6" customFormat="1" x14ac:dyDescent="0.3">
      <c r="A509" s="1">
        <v>7013</v>
      </c>
      <c r="G509" s="1" t="s">
        <v>73</v>
      </c>
      <c r="I509" s="6">
        <v>0</v>
      </c>
      <c r="J509" s="6">
        <v>0</v>
      </c>
      <c r="K509" s="9" t="s">
        <v>81</v>
      </c>
      <c r="M509" s="56"/>
    </row>
    <row r="510" spans="1:18" s="6" customFormat="1" x14ac:dyDescent="0.3">
      <c r="A510" s="96" t="s">
        <v>2561</v>
      </c>
      <c r="G510" s="1"/>
      <c r="I510" s="6">
        <f>SUM(I509)</f>
        <v>0</v>
      </c>
      <c r="J510" s="6">
        <f>SUM(J509)</f>
        <v>0</v>
      </c>
      <c r="K510" s="9">
        <v>1</v>
      </c>
      <c r="L510" s="6">
        <f>Pathways!I1316</f>
        <v>9</v>
      </c>
      <c r="M510" s="56">
        <f>J510/L510</f>
        <v>0</v>
      </c>
    </row>
    <row r="511" spans="1:18" x14ac:dyDescent="0.3">
      <c r="A511" s="1"/>
      <c r="G511" s="1"/>
      <c r="M511" s="56"/>
    </row>
    <row r="512" spans="1:18" x14ac:dyDescent="0.3">
      <c r="A512" s="3" t="s">
        <v>2553</v>
      </c>
      <c r="B512" s="3"/>
      <c r="C512" s="3"/>
      <c r="D512" s="3"/>
      <c r="E512" s="3"/>
      <c r="F512" s="3"/>
      <c r="G512" s="3"/>
      <c r="H512" s="3"/>
      <c r="I512" s="3">
        <f>SUM(I489+I501+I507+I510)</f>
        <v>16</v>
      </c>
      <c r="J512" s="3">
        <f>SUM(J489+J501+J507+J510)</f>
        <v>9</v>
      </c>
      <c r="K512" s="15">
        <f>SUM(K489+K501+K507+K510)</f>
        <v>1</v>
      </c>
      <c r="L512" s="3">
        <f>SUM(L489+L501+L507+L510)</f>
        <v>64</v>
      </c>
      <c r="M512" s="62">
        <f>J512/L512</f>
        <v>0.140625</v>
      </c>
    </row>
    <row r="513" spans="1:24" x14ac:dyDescent="0.3">
      <c r="M513" s="56"/>
    </row>
    <row r="514" spans="1:24" s="167" customFormat="1" x14ac:dyDescent="0.3">
      <c r="A514" s="31" t="s">
        <v>2554</v>
      </c>
      <c r="B514" s="31"/>
      <c r="C514" s="31"/>
      <c r="D514" s="31"/>
      <c r="E514" s="31"/>
      <c r="F514" s="31"/>
      <c r="G514" s="31"/>
      <c r="H514" s="31"/>
      <c r="I514" s="31">
        <f>SUM(I393+I420+I444+I463+I483+I512)</f>
        <v>51</v>
      </c>
      <c r="J514" s="31">
        <f>SUM(J393+J420+J444+J463+J483+J512)</f>
        <v>37</v>
      </c>
      <c r="K514" s="31">
        <f>SUM(K393+K420+K444+K463+K483+K512)</f>
        <v>14</v>
      </c>
      <c r="L514" s="31">
        <f>SUM(L393+L420+L444+L463+L483+L512)</f>
        <v>378</v>
      </c>
      <c r="M514" s="188">
        <f>J514/L514</f>
        <v>9.7883597883597878E-2</v>
      </c>
      <c r="P514" s="172"/>
      <c r="Q514" s="172"/>
      <c r="R514" s="172"/>
      <c r="S514" s="172"/>
      <c r="T514" s="172"/>
      <c r="U514" s="172"/>
      <c r="V514" s="172"/>
      <c r="W514" s="172"/>
      <c r="X514" s="172"/>
    </row>
    <row r="515" spans="1:24" x14ac:dyDescent="0.3">
      <c r="M515" s="56"/>
    </row>
    <row r="516" spans="1:24" s="168" customFormat="1" x14ac:dyDescent="0.3">
      <c r="A516" s="64" t="s">
        <v>86</v>
      </c>
      <c r="B516" s="64"/>
      <c r="C516" s="64"/>
      <c r="D516" s="64"/>
      <c r="E516" s="64"/>
      <c r="F516" s="64"/>
      <c r="G516" s="64"/>
      <c r="H516" s="64"/>
      <c r="I516" s="64">
        <f>SUM(I183+I367+I514)</f>
        <v>230</v>
      </c>
      <c r="J516" s="64">
        <f>SUM(J183+J367+J514)</f>
        <v>177</v>
      </c>
      <c r="K516" s="64">
        <f>SUM(K183+K367+K514)</f>
        <v>29</v>
      </c>
      <c r="L516" s="64">
        <f>SUM(L183+L367+L514)</f>
        <v>1169</v>
      </c>
      <c r="M516" s="66">
        <f>J516/L516</f>
        <v>0.15141146278870829</v>
      </c>
      <c r="P516" s="64"/>
      <c r="Q516" s="64"/>
      <c r="R516" s="64"/>
      <c r="S516" s="64"/>
      <c r="T516" s="64"/>
      <c r="U516" s="64"/>
      <c r="V516" s="64"/>
      <c r="W516" s="64"/>
      <c r="X516" s="64"/>
    </row>
  </sheetData>
  <mergeCells count="1">
    <mergeCell ref="A19:H19"/>
  </mergeCells>
  <pageMargins left="0.7" right="0.7" top="0.75" bottom="0.75" header="0.3" footer="0.3"/>
  <pageSetup scale="80" orientation="landscape" r:id="rId1"/>
  <ignoredErrors>
    <ignoredError sqref="H15 K483 K202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B5D5-7F84-4C55-B449-828F6B503068}">
  <dimension ref="A2:M22"/>
  <sheetViews>
    <sheetView workbookViewId="0">
      <selection activeCell="A12" sqref="A12:XFD13"/>
    </sheetView>
  </sheetViews>
  <sheetFormatPr defaultRowHeight="14.4" x14ac:dyDescent="0.3"/>
  <cols>
    <col min="1" max="2" width="10.44140625" style="100" customWidth="1"/>
    <col min="3" max="3" width="29.5546875" style="100" customWidth="1"/>
    <col min="4" max="5" width="14.33203125" style="100" customWidth="1"/>
    <col min="6" max="6" width="30" style="100" customWidth="1"/>
    <col min="7" max="7" width="42.44140625" style="100" customWidth="1"/>
    <col min="8" max="8" width="17.33203125" style="100" customWidth="1"/>
    <col min="9" max="9" width="16.44140625" style="100" customWidth="1"/>
    <col min="10" max="10" width="31.33203125" style="100" customWidth="1"/>
    <col min="11" max="11" width="18.33203125" style="165" customWidth="1"/>
    <col min="12" max="13" width="18.33203125" style="100" customWidth="1"/>
  </cols>
  <sheetData>
    <row r="2" spans="1:9" x14ac:dyDescent="0.3">
      <c r="A2" s="99"/>
    </row>
    <row r="3" spans="1:9" x14ac:dyDescent="0.3">
      <c r="A3" s="99"/>
    </row>
    <row r="4" spans="1:9" x14ac:dyDescent="0.3">
      <c r="A4" s="99"/>
    </row>
    <row r="5" spans="1:9" x14ac:dyDescent="0.3">
      <c r="A5" s="99"/>
    </row>
    <row r="6" spans="1:9" x14ac:dyDescent="0.3">
      <c r="A6" s="99"/>
    </row>
    <row r="7" spans="1:9" ht="21" x14ac:dyDescent="0.4">
      <c r="C7" s="22"/>
    </row>
    <row r="8" spans="1:9" ht="18" x14ac:dyDescent="0.35">
      <c r="A8" s="16"/>
      <c r="B8" s="16"/>
      <c r="C8" s="23"/>
      <c r="D8" s="16"/>
      <c r="E8" s="45" t="s">
        <v>4613</v>
      </c>
      <c r="H8" s="16"/>
    </row>
    <row r="9" spans="1:9" ht="18" x14ac:dyDescent="0.35">
      <c r="A9" s="16"/>
      <c r="B9" s="16"/>
      <c r="C9" s="23"/>
      <c r="D9" s="16"/>
      <c r="E9" s="45" t="s">
        <v>4566</v>
      </c>
      <c r="F9" s="16"/>
      <c r="G9" s="16"/>
      <c r="H9" s="16"/>
    </row>
    <row r="10" spans="1:9" ht="18" x14ac:dyDescent="0.35">
      <c r="A10" s="16"/>
      <c r="B10" s="16"/>
      <c r="C10" s="23"/>
      <c r="D10" s="16"/>
      <c r="E10" s="16"/>
      <c r="F10" s="16"/>
      <c r="G10" s="16"/>
      <c r="H10" s="16"/>
    </row>
    <row r="11" spans="1:9" ht="15.6" x14ac:dyDescent="0.3">
      <c r="B11" s="25"/>
      <c r="C11" s="1"/>
    </row>
    <row r="12" spans="1:9" ht="15.6" x14ac:dyDescent="0.3">
      <c r="A12" s="24"/>
      <c r="B12" s="2"/>
      <c r="C12" s="2"/>
      <c r="D12" s="2"/>
      <c r="E12" s="2"/>
      <c r="F12" s="2"/>
      <c r="G12" s="2"/>
      <c r="H12" s="2"/>
      <c r="I12" s="14"/>
    </row>
    <row r="13" spans="1:9" ht="15.6" x14ac:dyDescent="0.3">
      <c r="A13" s="24"/>
      <c r="B13" s="2"/>
      <c r="C13" s="2" t="s">
        <v>2539</v>
      </c>
      <c r="D13" s="2" t="s">
        <v>4503</v>
      </c>
      <c r="E13" s="2" t="s">
        <v>4504</v>
      </c>
      <c r="F13" s="2"/>
      <c r="G13" s="2"/>
      <c r="H13" s="2"/>
      <c r="I13" s="14"/>
    </row>
    <row r="14" spans="1:9" ht="15.6" x14ac:dyDescent="0.3">
      <c r="A14" s="24"/>
      <c r="B14" s="2"/>
      <c r="C14" s="2"/>
      <c r="D14" s="2"/>
      <c r="E14" s="2"/>
      <c r="F14" s="2"/>
      <c r="G14" s="2"/>
      <c r="H14" s="2"/>
      <c r="I14" s="14"/>
    </row>
    <row r="15" spans="1:9" ht="15.6" x14ac:dyDescent="0.3">
      <c r="A15" s="24"/>
      <c r="B15" s="2"/>
      <c r="C15" s="6" t="s">
        <v>4327</v>
      </c>
      <c r="D15" s="30">
        <v>3</v>
      </c>
      <c r="E15" s="6" t="s">
        <v>4497</v>
      </c>
      <c r="F15" s="2"/>
      <c r="G15" s="2"/>
      <c r="H15" s="2"/>
      <c r="I15" s="14"/>
    </row>
    <row r="16" spans="1:9" ht="15.6" x14ac:dyDescent="0.3">
      <c r="C16" s="6" t="s">
        <v>4328</v>
      </c>
      <c r="D16" s="30">
        <v>3</v>
      </c>
      <c r="E16" s="6" t="s">
        <v>4498</v>
      </c>
      <c r="F16" s="6"/>
    </row>
    <row r="17" spans="2:13" ht="15.6" x14ac:dyDescent="0.3">
      <c r="C17" s="6" t="s">
        <v>3958</v>
      </c>
      <c r="D17" s="30">
        <v>3</v>
      </c>
      <c r="E17" s="6" t="s">
        <v>4499</v>
      </c>
      <c r="F17" s="6"/>
    </row>
    <row r="18" spans="2:13" ht="15.6" x14ac:dyDescent="0.3">
      <c r="C18" s="6" t="s">
        <v>2793</v>
      </c>
      <c r="D18" s="30">
        <v>6</v>
      </c>
      <c r="E18" s="6" t="s">
        <v>4500</v>
      </c>
      <c r="F18" s="6"/>
    </row>
    <row r="19" spans="2:13" ht="15.6" x14ac:dyDescent="0.3">
      <c r="C19" s="6" t="s">
        <v>4324</v>
      </c>
      <c r="D19" s="30">
        <v>5</v>
      </c>
      <c r="E19" s="6" t="s">
        <v>4501</v>
      </c>
      <c r="F19" s="6"/>
    </row>
    <row r="20" spans="2:13" ht="15.6" x14ac:dyDescent="0.3">
      <c r="C20" s="6" t="s">
        <v>4161</v>
      </c>
      <c r="D20" s="30">
        <v>8</v>
      </c>
      <c r="E20" s="6" t="s">
        <v>4502</v>
      </c>
      <c r="F20" s="6"/>
    </row>
    <row r="22" spans="2:13" s="107" customFormat="1" ht="46.8" x14ac:dyDescent="0.3">
      <c r="B22" s="6"/>
      <c r="C22" s="7" t="s">
        <v>4505</v>
      </c>
      <c r="D22" s="6" t="s">
        <v>81</v>
      </c>
      <c r="E22" s="6" t="s">
        <v>81</v>
      </c>
      <c r="F22" s="6"/>
      <c r="G22" s="6"/>
      <c r="H22" s="6"/>
      <c r="I22" s="6"/>
      <c r="J22" s="6"/>
      <c r="K22" s="9"/>
      <c r="L22" s="6"/>
      <c r="M22" s="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E M A A B Q S w M E F A A C A A g A q Y k i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C p i S J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q Y k i W h j P n 2 1 l C Q A A N l Q A A B M A H A B G b 3 J t d W x h c y 9 T Z W N 0 a W 9 u M S 5 t I K I Y A C i g F A A A A A A A A A A A A A A A A A A A A A A A A A A A A O 1 b 4 W 7 b O B L + H 6 D v Q G R / N A V s n y R b t q N D s M g m z b Z 3 b Z K r c 9 0 f 2 8 O B l m i L O E n 0 k p Q d 3 2 K B e 4 1 7 v X u S G 1 K y b M e k Y 9 c u s l i o K B q H H M 3 M R 8 5 8 M 1 R p Q U J J W Y Y G x U / 3 z y c n I s a c R O i 7 0 2 s q J K e h / O c 9 4 S P G U 5 y F B J 2 1 3 5 y i C 5 Q Q + e o E w Z 8 B y z k M X 6 A r M W 1 d s z B P S S b P b m h C W l c s k / C L O D u 9 C r 7 8 X R A u v v z l x 7 + + v f 1 y z W Z Z w n A k v t h M t E I x P X 3 T + P m a J D S l k v C L 0 8 Z p A 1 2 x J E 8 z c e F 2 G u h t F r K I Z u M L 1 / O 9 B v p b z i Q Z y H l C L p Y f W 7 c s I / 9 4 0 y h c / e 7 0 n r M U 5 i L 0 j u A I / F F I H v A Q B M u Z c v y s Q N V A P 5 f j l 0 k y C H G C u b i Q P F 9 V e R X j b A w a H + Y T s l T 3 w H E m F K D C Y z U p z g z 2 G 7 / + W i 0 z 4 J M g h y R 5 l L 8 1 k J q Y U g G b s j F x y Q m G w f e Z 7 H Z a S r c e v U r y o X k U 3 e K U b G i 5 J b N N 8 Q 9 Y E v S J Z K 3 N q b t Q t i x T l x N u m 3 p g E i d b 5 2 A F u b R N S o a u w a X N a b V q s P s 5 F T G s 5 0 B i m Y s N i F o 1 4 V r F n w a 5 m J A s W u h b S v 7 2 5 t U J z Y w b u p 4 O x X Z 8 0 3 Q w m 3 g m H d r t O h 0 O T g c I b z a E W I F Q J T O c C G O U 0 2 T L / C 2 b o s / g o k R 4 h n m 0 K f A R z 5 8 R I C m 4 I G I 6 U Y E f G Q N f I / i R g Q f o I z H k z X p i l K u w u W B 6 B v 2 A h c G E n r / H t H h c G 0 O w e 0 i p N m W / R X x A E q g q + z 5 1 z 4 l o 2 R 4 q S E E / V Y E w 7 Z S a 0 y r 2 Q G C S 3 w G C 6 b E d M B S P b Q O x v p F l k J t T Y t t m V j K 7 b + i 2 R 7 a v y L Y n d 9 3 Y N V D G d S n n 9 9 j g r c / s C O m g j X 4 e 1 O p m W 6 n u q A V N u b J e a b x j F j O T + m c K m V c X M l v J y l V l 2 K e e 6 R l L X w R 1 p m X j f j g H T A k q K 9 H m / J b K 8 4 F M S Y J c w 0 P F j G d i 6 i h q I f t 0 M d O 2 z n R E o 3 z a h 0 8 q / x 8 + 2 o r r i q l 9 H o M 2 2 b 4 a W u d W i b v R q I U g b G g G 4 f G J 5 Z C v 7 k 5 S n r E 9 a K E o J w I B k U i a E n Q X G v Z h U w w 6 F 4 v N D x C k 6 C 5 D D z S 1 9 R r P d t o 7 0 s 2 y u V F G m 4 v 0 W P x E j t P t N j 3 H 6 z h 9 1 z 8 i D + 1 l d 5 9 O u + s 7 j r s j Q + 1 B J y V H A Y M U o + 5 m a u t x z z L e t o x 3 L O O + Z b x r G e 9 Z x v u W 8 X P L u O v Y J m y I X R t k 1 4 b Z t Y F 2 b a h d G 2 z X h t u 1 A X d t y D 0 b c s + 6 1 z b k n g 2 5 Z 0 P u 2 Z B 7 N u S e D b l n Q + 7 Z k L d t y N s 2 5 G 1 r m K 8 j 3 / k Q b 3 r h 1 K n f a f 1 + e 5 / 6 n d a 3 O w L s X h v P g R h f o i a D 3 b o m 1 z W 5 r s l / 3 J q 8 F x k c + S V F T U Q 1 E d V E V B P R f k T k O o 7 3 E i S k 7 N Y k V J N Q T U I 1 C Q E Z v M y R T N m t S a g m o Z q E a h L S Z P B S R 7 K a i G o i q o m o J q I V I j r q b c y a i G o i q o m o J q I t t 7 8 9 5 9 t f / w Y b 9 f 1 v V N / / r u 9 / 1 / e / L S l R 3 / + u 7 3 / v X 9 I u r z 9 / a t 4 A B z e d X t N x d S v 7 w J q u 2 2 w 7 + p c j l r Z n b T 1 T 4 v p f 2 z / / L m u c y P m U z N 8 b K s A E R F h m L F C u 4 z i B v X 7 B t B u s 3 x X f E P A C c 6 2 E q X Z g D T q Y 7 Q T W s g y z f l B c W b Z d U g e R b l A U P g i V K A / V e v w w N w r 2 N g T v K o 9 U Q V z I 9 Y N P Z M K 4 V N e k 4 N / V H F B i 6 t r z Q v Q 8 U N G H b m B v b J e q 4 A T n B I N 8 C J F n 9 8 1 1 A 2 U G Y Y C q 7 k u j 6 g G L Z d c L 3 r E Z m p E k Q R E w m 4 w J C t U O k U e S T h I 6 m u u h X 3 K c U E n V f e 0 R u q F c S P Q + n Q C z q N 0 Q 3 x t d a Q c / x V g i k Y / H R K h v 7 g o U M T R n O Y r x l K j u I S b J Z G m R g k I 2 J d + b k H e C + 4 R A 7 U A Z B O q a S k V x S x U j Q D 5 v m T T 4 w U + E E w Q 8 q k h B 4 1 h p Z e 4 4 h V G s v 2 e s Y M E v K M o 5 Z L J W n h K i q M / o W t e y g H g y S f T i i Z X l M 6 9 U 7 4 g r 1 T 9 4 p c 6 f A / Q k G k C Q z f Q q f s a w j H K u o + + K p W m e 0 V C v q R G 2 5 x w P t u c e C t u z J Y I F N p D m m O M U 3 S c 4 y 1 S c K N A f i z i B c B r j j P 5 7 C / Y j J o d 3 c H J 4 / n 7 Y V x J n I D n J x j I 2 o + w e E W X v Y J T 9 / V B e h j E l U 0 0 X c K I K 2 T i j 9 v 0 8 P x 7 S t n M o 0 u 5 5 U E X i E H q d a U F s g 5 B x Q / f t O j 3 H L o + u y Y g W y E 2 + u r Y 1 j W J F t 4 C b A t m W / I n w G J p B j G g G M t G C X I W u j i p 9 V K e o a p N A 0 D W G d E S h z i 0 g r 1 D w h v 9 t L 3 g v K t u v l / Z o p t 9 R a D T w 9 / U N B Q v F a e Y 1 Y r l s s l F T F U T j N q h 2 I 9 J b S B 5 1 q d M W Y O O g p O v X H h A j s L k l D M q N V v P q m G y 0 0 Q n u p o R j W L 1 Y L S P L k 8 I i V 0 V c x l Q U q 7 k V f J m 8 1 b N l w G z E m t 6 J V X X C 6 J I h Z 4 t I e x r Q C 7 W V n W 1 q e 2 X j 9 / Y R 2 k e o t b B 8 9 n D 0 z L L b Q t F z O g e n T b u 3 D O Y Y L w M K R c o u x K K K 0 S K w I 7 U A a p 5 A B 6 h 3 G o 5 R Y / 3 G A 6 J C L X T x 3 c Y 8 D F X g q C J h 3 r z + 8 X i j 4 + 7 v f r p k 8 q / w v u M d 0 f v 2 / t 5 L 9 W 1 E l X F f 4 3 v n i L 7 7 + / u O o x R 8 h w N L w R N f g + C I 1 b X T U 8 c u J c q J z n U c R X Q t r G c x D e N C 8 Z C Q D A k i 0 X B e K T c q L Y M b F 5 o h M 7 U q k 6 j v 7 L 2 C q + o 2 1 s Z 3 j 7 c 2 v r c G Q 8 v / 7 z / / B S d Z l T V A / j Q B Q 3 C w V + M I F 7 3 D 6 h k i A 4 1 I 0 E e U s k z G + p k h G b F S q Z 4 t X 9 Z x E k q Y 1 X 7 B e d f k E t Q m R l a W S Y N S + w Z G 1 e l m o r p S E h n h V O 2 i K F 4 q q e q j H 9 O i U C J y D j 2 d h J a o 1 L K 6 z y b e 9 P 3 g b g I h 8 Y 7 l w n T o 9 7 v B Y E J I G I c c j 0 y n c 7 + n B P C / s I y N X Y b f D + 5 U a K K 3 y k 1 T w + M 8 C d + S 1 6 A U S x g S 6 s B M V c x y X a 4 h w E a 5 z H m 5 e G w 0 o q G S L l / O 6 f 8 5 T Y p 3 I a Y V 7 F a H j a J N K V Y n w 6 p x U X E 6 Y Y I W I Q f 5 D J B A c O m H s V / z F g o T 9 V 1 n B a B s g E I U x r A / 0 G I T 7 R 7 E I N Z q V / J T 5 B P 9 l k G q I K 0 i I i M k A p i c p X q s w g V K 1 s N s Z q r W 7 a D k o E K 1 v V R 3 D I L P 1 O k D j 2 q e K j u H a m g f r O H A Q 5 e n i s a h b X 7 b G P V N y Z r F J x Q y a J 5 4 t m B v E e s m c a i q T 6 Q 6 W j N D d D t P 4 t t o 3 H 9 i v L L F y R h z 3 d 3 j t f z a 0 4 n u L k 7 0 g A c 1 q + N M 0 p B O i r Z 5 N Q 9 m F O h N G R s m m v b B I k u m i 4 J U O Q 0 H A 6 L e V G v i M / r T D y 7 F k 9 S J N m y r r F P I q 5 y 0 G T T 2 y H 6 R T F c L p + x p 1 z V J b j + q 9 X r V W c O u t 7 8 u Y 9 O 4 7 e 3 9 q 5 N X + 9 + N 8 R 3 3 R b 6 u o O 3 W 9 2 K q 8 f p e T H 0 v 5 o 9 x L + b / U E s B A i 0 A F A A C A A g A q Y k i W v / c m o K j A A A A 9 g A A A B I A A A A A A A A A A A A A A A A A A A A A A E N v b m Z p Z y 9 Q Y W N r Y W d l L n h t b F B L A Q I t A B Q A A g A I A K m J I l p T c j g s m w A A A O E A A A A T A A A A A A A A A A A A A A A A A O 8 A A A B b Q 2 9 u d G V u d F 9 U e X B l c 1 0 u e G 1 s U E s B A i 0 A F A A C A A g A q Y k i W h j P n 2 1 l C Q A A N l Q A A B M A A A A A A A A A A A A A A A A A 1 w E A A E Z v c m 1 1 b G F z L 1 N l Y 3 R p b 2 4 x L m 1 Q S w U G A A A A A A M A A w D C A A A A i Q s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A 4 C A A A A A A B u D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G l z d H J p Y 3 R f U G V y Z m 9 y b W F u Y 2 U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c t M D F U M T c 6 M T k 6 M z U u N D I w N D g 5 M 1 o i I C 8 + P E V u d H J 5 I F R 5 c G U 9 I k Z p b G x D b 2 x 1 b W 5 U e X B l c y I g V m F s d W U 9 I n N C Z 1 l E Q X d Z R E F 3 T U R B d 0 1 E Q m d Z P S I g L z 4 8 R W 5 0 c n k g V H l w Z T 0 i R m l s b E N v b H V t b k 5 h b W V z I i B W Y W x 1 Z T 0 i c 1 s m c X V v d D t E a X N 0 c m l j d C Z x d W 9 0 O y w m c X V v d D t E a X Z p c 2 l v b i Z x d W 9 0 O y w m c X V v d D t B c m V h J n F 1 b 3 Q 7 L C Z x d W 9 0 O 0 N s d W I m c X V v d D s s J n F 1 b 3 Q 7 Q 2 x 1 Y i B O Y W 1 l J n F 1 b 3 Q 7 L C Z x d W 9 0 O 0 5 l d y Z x d W 9 0 O y w m c X V v d D t M Y X R l I F J l b i 4 m c X V v d D s s J n F 1 b 3 Q 7 T 2 N 0 L i B S Z W 4 u J n F 1 b 3 Q 7 L C Z x d W 9 0 O 0 F w c i 4 g U m V u L i Z x d W 9 0 O y w m c X V v d D t U b 3 R h b C B S Z W 4 u J n F 1 b 3 Q 7 L C Z x d W 9 0 O 1 R v d G F s I E N o Y X J 0 J n F 1 b 3 Q 7 L C Z x d W 9 0 O 1 R v d G F s I H R v I E R h d G U m c X V v d D s s J n F 1 b 3 Q 7 R G l z d G l u Z 3 V p c 2 h l Z C B T d G F 0 d X M m c X V v d D s s J n F 1 b 3 Q 7 Q 2 h h c n R l c i B E Y X R l L 1 N 1 c 3 B l b m Q g R G F 0 Z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M z E 5 Y j I y O C 0 0 M T c w L T R h M T g t Y T B m N S 1 l N W N l M j A 1 N j M 1 Y j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X N 0 c m l j d F 9 Q Z X J m b 3 J t Y W 5 j Z S A o M y k v Q X V 0 b 1 J l b W 9 2 Z W R D b 2 x 1 b W 5 z M S 5 7 R G l z d H J p Y 3 Q s M H 0 m c X V v d D s s J n F 1 b 3 Q 7 U 2 V j d G l v b j E v R G l z d H J p Y 3 R f U G V y Z m 9 y b W F u Y 2 U g K D M p L 0 F 1 d G 9 S Z W 1 v d m V k Q 2 9 s d W 1 u c z E u e 0 R p d m l z a W 9 u L D F 9 J n F 1 b 3 Q 7 L C Z x d W 9 0 O 1 N l Y 3 R p b 2 4 x L 0 R p c 3 R y a W N 0 X 1 B l c m Z v c m 1 h b m N l I C g z K S 9 B d X R v U m V t b 3 Z l Z E N v b H V t b n M x L n t B c m V h L D J 9 J n F 1 b 3 Q 7 L C Z x d W 9 0 O 1 N l Y 3 R p b 2 4 x L 0 R p c 3 R y a W N 0 X 1 B l c m Z v c m 1 h b m N l I C g z K S 9 B d X R v U m V t b 3 Z l Z E N v b H V t b n M x L n t D b H V i L D N 9 J n F 1 b 3 Q 7 L C Z x d W 9 0 O 1 N l Y 3 R p b 2 4 x L 0 R p c 3 R y a W N 0 X 1 B l c m Z v c m 1 h b m N l I C g z K S 9 B d X R v U m V t b 3 Z l Z E N v b H V t b n M x L n t D b H V i I E 5 h b W U s N H 0 m c X V v d D s s J n F 1 b 3 Q 7 U 2 V j d G l v b j E v R G l z d H J p Y 3 R f U G V y Z m 9 y b W F u Y 2 U g K D M p L 0 F 1 d G 9 S Z W 1 v d m V k Q 2 9 s d W 1 u c z E u e 0 5 l d y w 1 f S Z x d W 9 0 O y w m c X V v d D t T Z W N 0 a W 9 u M S 9 E a X N 0 c m l j d F 9 Q Z X J m b 3 J t Y W 5 j Z S A o M y k v Q X V 0 b 1 J l b W 9 2 Z W R D b 2 x 1 b W 5 z M S 5 7 T G F 0 Z S B S Z W 4 u L D Z 9 J n F 1 b 3 Q 7 L C Z x d W 9 0 O 1 N l Y 3 R p b 2 4 x L 0 R p c 3 R y a W N 0 X 1 B l c m Z v c m 1 h b m N l I C g z K S 9 B d X R v U m V t b 3 Z l Z E N v b H V t b n M x L n t P Y 3 Q u I F J l b i 4 s N 3 0 m c X V v d D s s J n F 1 b 3 Q 7 U 2 V j d G l v b j E v R G l z d H J p Y 3 R f U G V y Z m 9 y b W F u Y 2 U g K D M p L 0 F 1 d G 9 S Z W 1 v d m V k Q 2 9 s d W 1 u c z E u e 0 F w c i 4 g U m V u L i w 4 f S Z x d W 9 0 O y w m c X V v d D t T Z W N 0 a W 9 u M S 9 E a X N 0 c m l j d F 9 Q Z X J m b 3 J t Y W 5 j Z S A o M y k v Q X V 0 b 1 J l b W 9 2 Z W R D b 2 x 1 b W 5 z M S 5 7 V G 9 0 Y W w g U m V u L i w 5 f S Z x d W 9 0 O y w m c X V v d D t T Z W N 0 a W 9 u M S 9 E a X N 0 c m l j d F 9 Q Z X J m b 3 J t Y W 5 j Z S A o M y k v Q X V 0 b 1 J l b W 9 2 Z W R D b 2 x 1 b W 5 z M S 5 7 V G 9 0 Y W w g Q 2 h h c n Q s M T B 9 J n F 1 b 3 Q 7 L C Z x d W 9 0 O 1 N l Y 3 R p b 2 4 x L 0 R p c 3 R y a W N 0 X 1 B l c m Z v c m 1 h b m N l I C g z K S 9 B d X R v U m V t b 3 Z l Z E N v b H V t b n M x L n t U b 3 R h b C B 0 b y B E Y X R l L D E x f S Z x d W 9 0 O y w m c X V v d D t T Z W N 0 a W 9 u M S 9 E a X N 0 c m l j d F 9 Q Z X J m b 3 J t Y W 5 j Z S A o M y k v Q X V 0 b 1 J l b W 9 2 Z W R D b 2 x 1 b W 5 z M S 5 7 R G l z d G l u Z 3 V p c 2 h l Z C B T d G F 0 d X M s M T J 9 J n F 1 b 3 Q 7 L C Z x d W 9 0 O 1 N l Y 3 R p b 2 4 x L 0 R p c 3 R y a W N 0 X 1 B l c m Z v c m 1 h b m N l I C g z K S 9 B d X R v U m V t b 3 Z l Z E N v b H V t b n M x L n t D a G F y d G V y I E R h d G U v U 3 V z c G V u Z C B E Y X R l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l z d H J p Y 3 R f U G V y Z m 9 y b W F u Y 2 U g K D M p L 0 F 1 d G 9 S Z W 1 v d m V k Q 2 9 s d W 1 u c z E u e 0 R p c 3 R y a W N 0 L D B 9 J n F 1 b 3 Q 7 L C Z x d W 9 0 O 1 N l Y 3 R p b 2 4 x L 0 R p c 3 R y a W N 0 X 1 B l c m Z v c m 1 h b m N l I C g z K S 9 B d X R v U m V t b 3 Z l Z E N v b H V t b n M x L n t E a X Z p c 2 l v b i w x f S Z x d W 9 0 O y w m c X V v d D t T Z W N 0 a W 9 u M S 9 E a X N 0 c m l j d F 9 Q Z X J m b 3 J t Y W 5 j Z S A o M y k v Q X V 0 b 1 J l b W 9 2 Z W R D b 2 x 1 b W 5 z M S 5 7 Q X J l Y S w y f S Z x d W 9 0 O y w m c X V v d D t T Z W N 0 a W 9 u M S 9 E a X N 0 c m l j d F 9 Q Z X J m b 3 J t Y W 5 j Z S A o M y k v Q X V 0 b 1 J l b W 9 2 Z W R D b 2 x 1 b W 5 z M S 5 7 Q 2 x 1 Y i w z f S Z x d W 9 0 O y w m c X V v d D t T Z W N 0 a W 9 u M S 9 E a X N 0 c m l j d F 9 Q Z X J m b 3 J t Y W 5 j Z S A o M y k v Q X V 0 b 1 J l b W 9 2 Z W R D b 2 x 1 b W 5 z M S 5 7 Q 2 x 1 Y i B O Y W 1 l L D R 9 J n F 1 b 3 Q 7 L C Z x d W 9 0 O 1 N l Y 3 R p b 2 4 x L 0 R p c 3 R y a W N 0 X 1 B l c m Z v c m 1 h b m N l I C g z K S 9 B d X R v U m V t b 3 Z l Z E N v b H V t b n M x L n t O Z X c s N X 0 m c X V v d D s s J n F 1 b 3 Q 7 U 2 V j d G l v b j E v R G l z d H J p Y 3 R f U G V y Z m 9 y b W F u Y 2 U g K D M p L 0 F 1 d G 9 S Z W 1 v d m V k Q 2 9 s d W 1 u c z E u e 0 x h d G U g U m V u L i w 2 f S Z x d W 9 0 O y w m c X V v d D t T Z W N 0 a W 9 u M S 9 E a X N 0 c m l j d F 9 Q Z X J m b 3 J t Y W 5 j Z S A o M y k v Q X V 0 b 1 J l b W 9 2 Z W R D b 2 x 1 b W 5 z M S 5 7 T 2 N 0 L i B S Z W 4 u L D d 9 J n F 1 b 3 Q 7 L C Z x d W 9 0 O 1 N l Y 3 R p b 2 4 x L 0 R p c 3 R y a W N 0 X 1 B l c m Z v c m 1 h b m N l I C g z K S 9 B d X R v U m V t b 3 Z l Z E N v b H V t b n M x L n t B c H I u I F J l b i 4 s O H 0 m c X V v d D s s J n F 1 b 3 Q 7 U 2 V j d G l v b j E v R G l z d H J p Y 3 R f U G V y Z m 9 y b W F u Y 2 U g K D M p L 0 F 1 d G 9 S Z W 1 v d m V k Q 2 9 s d W 1 u c z E u e 1 R v d G F s I F J l b i 4 s O X 0 m c X V v d D s s J n F 1 b 3 Q 7 U 2 V j d G l v b j E v R G l z d H J p Y 3 R f U G V y Z m 9 y b W F u Y 2 U g K D M p L 0 F 1 d G 9 S Z W 1 v d m V k Q 2 9 s d W 1 u c z E u e 1 R v d G F s I E N o Y X J 0 L D E w f S Z x d W 9 0 O y w m c X V v d D t T Z W N 0 a W 9 u M S 9 E a X N 0 c m l j d F 9 Q Z X J m b 3 J t Y W 5 j Z S A o M y k v Q X V 0 b 1 J l b W 9 2 Z W R D b 2 x 1 b W 5 z M S 5 7 V G 9 0 Y W w g d G 8 g R G F 0 Z S w x M X 0 m c X V v d D s s J n F 1 b 3 Q 7 U 2 V j d G l v b j E v R G l z d H J p Y 3 R f U G V y Z m 9 y b W F u Y 2 U g K D M p L 0 F 1 d G 9 S Z W 1 v d m V k Q 2 9 s d W 1 u c z E u e 0 R p c 3 R p b m d 1 a X N o Z W Q g U 3 R h d H V z L D E y f S Z x d W 9 0 O y w m c X V v d D t T Z W N 0 a W 9 u M S 9 E a X N 0 c m l j d F 9 Q Z X J m b 3 J t Y W 5 j Z S A o M y k v Q X V 0 b 1 J l b W 9 2 Z W R D b 2 x 1 b W 5 z M S 5 7 Q 2 h h c n R l c i B E Y X R l L 1 N 1 c 3 B l b m Q g R G F 0 Z S w x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a X Z p c 2 l v b l 9 Q Z X J m b 3 J t Y W 5 j Z S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w M V Q x N z o x N j o z O C 4 w N z g y M T I 1 W i I g L z 4 8 R W 5 0 c n k g V H l w Z T 0 i R m l s b E N v b H V t b l R 5 c G V z I i B W Y W x 1 Z T 0 i c 0 J n W U R B d 1 l E Q X d N R E F 3 T U d B d 0 1 E Q X d N R E F 3 T U R C Z 0 1 E Q X d N R E F 3 T U R B d 1 l H I i A v P j x F b n R y e S B U e X B l P S J G a W x s Q 2 9 s d W 1 u T m F t Z X M i I F Z h b H V l P S J z W y Z x d W 9 0 O 0 R p c 3 R y a W N 0 J n F 1 b 3 Q 7 L C Z x d W 9 0 O 0 R p d m l z a W 9 u J n F 1 b 3 Q 7 L C Z x d W 9 0 O 0 F y Z W E m c X V v d D s s J n F 1 b 3 Q 7 Q 2 x 1 Y i Z x d W 9 0 O y w m c X V v d D t D b H V i I E 5 h b W U m c X V v d D s s J n F 1 b 3 Q 7 T 2 N 0 b 2 J l c i B S Z W 5 l d 2 F s c y Z x d W 9 0 O y w m c X V v d D t B c H J p b C B S Z W 5 l d 2 F s c y Z x d W 9 0 O y w m c X V v d D t O b 3 Y g V m l z a X Q g Y X d h c m Q m c X V v d D s s J n F 1 b 3 Q 7 T W F 5 I F Z p c 2 l 0 I G F 3 Y X J k J n F 1 b 3 Q 7 L C Z x d W 9 0 O 0 1 l b W J l c n N o a X A g d G 8 g Z G F 0 Z S Z x d W 9 0 O y w m c X V v d D t D b H V i I E d v Y W x z I E 1 l d C Z x d W 9 0 O y w m c X V v d D t E a X N 0 a W 5 n d W l z a G V k I E N s d W I m c X V v d D s s J n F 1 b 3 Q 7 Q X J l Y S B D b H V i I E J h c 2 U m c X V v d D s s J n F 1 b 3 Q 7 Q X J l Y S B Q Y W l k I E N s d W I g R 2 9 h b C B m b 3 I g R G l z d C 4 m c X V v d D s s J n F 1 b 3 Q 7 Q X J l Y S B Q Y W l k I E N s d W I g R 2 9 h b C B m b 3 I g U 2 V s Z W N 0 I E R p c 3 Q u J n F 1 b 3 Q 7 L C Z x d W 9 0 O 0 F y Z W E g U G F p Z C B D b H V i I E d v Y W w g Z m 9 y I F B y Z X M u I E R p c 3 Q u J n F 1 b 3 Q 7 L C Z x d W 9 0 O 1 R v d G F s I F B h a W Q g Q X J l Y S B D b H V i c y Z x d W 9 0 O y w m c X V v d D t B c m V h I E R p c 3 Q u I E N s d W I g R 2 9 h b C B m b 3 I g R G l z d C 4 m c X V v d D s s J n F 1 b 3 Q 7 Q X J l Y S B E a X N 0 L i B D b H V i I E d v Y W w g Z m 9 y I F N l b G V j d C B E a X N 0 L i Z x d W 9 0 O y w m c X V v d D t B c m V h I E R p c 3 Q u I E N s d W I g R 2 9 h b C B m b 3 I g U H J l c y 4 g R G l z d C 4 m c X V v d D s s J n F 1 b 3 Q 7 V G 9 0 Y W w g R G l z d C 4 g Q X J l Y S B D b H V i c y Z x d W 9 0 O y w m c X V v d D t E a X N 0 a W 5 n d W l z a G V k I E F y Z W E m c X V v d D s s J n F 1 b 3 Q 7 R G l 2 a X N p b 2 4 g Q 2 x 1 Y i B C Y X N l J n F 1 b 3 Q 7 L C Z x d W 9 0 O 0 R p d m l z a W 9 u I F B h a W Q g Q 2 x 1 Y i B H b 2 F s I G Z v c i B E a X N 0 L i Z x d W 9 0 O y w m c X V v d D t E a X Z p c 2 l v b i B Q Y W l k I E N s d W I g R 2 9 h b C B m b 3 I g U 2 V s Z W N 0 I E R p c 3 Q u J n F 1 b 3 Q 7 L C Z x d W 9 0 O 0 R p d m l z a W 9 u I F B h a W Q g Q 2 x 1 Y i B H b 2 F s I G Z v c i B Q c m V z L i B E a X N 0 L i Z x d W 9 0 O y w m c X V v d D t U b 3 R h b C B Q Y W l k I E R p d m l z a W 9 u I E N s d W J z J n F 1 b 3 Q 7 L C Z x d W 9 0 O 0 R p d m l z a W 9 u I E R p c 3 Q u I E N s d W I g R 2 9 h b C B m b 3 I g R G l z d C 4 m c X V v d D s s J n F 1 b 3 Q 7 R G l 2 a X N p b 2 4 g R G l z d C 4 g Q 2 x 1 Y i B H b 2 F s I G Z v c i B T Z W x l Y 3 Q g R G l z d C 4 m c X V v d D s s J n F 1 b 3 Q 7 R G l 2 a X N p b 2 4 g R G l z d C 4 g Q 2 x 1 Y i B H b 2 F s I G Z v c i B Q c m V z L i B E a X N 0 L i Z x d W 9 0 O y w m c X V v d D t U b 3 R h b C B E a X N 0 L i B E a X Z p c 2 l v b i B D b H V i c y Z x d W 9 0 O y w m c X V v d D t E a X N 0 a W 5 n d W l z a G V k I E R p d m l z a W 9 u J n F 1 b 3 Q 7 L C Z x d W 9 0 O 0 N o Y X J 0 Z X I g R G F 0 Z S 9 T d X N w Z W 5 k I E R h d G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z h j Z T F l Z T k t O T Q 2 Z S 0 0 Y z d l L T g x Z j A t M z J h N 2 M x N 2 E x Y j F m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l 2 a X N p b 2 5 f U G V y Z m 9 y b W F u Y 2 U g K D M p L 0 F 1 d G 9 S Z W 1 v d m V k Q 2 9 s d W 1 u c z E u e 0 R p c 3 R y a W N 0 L D B 9 J n F 1 b 3 Q 7 L C Z x d W 9 0 O 1 N l Y 3 R p b 2 4 x L 0 R p d m l z a W 9 u X 1 B l c m Z v c m 1 h b m N l I C g z K S 9 B d X R v U m V t b 3 Z l Z E N v b H V t b n M x L n t E a X Z p c 2 l v b i w x f S Z x d W 9 0 O y w m c X V v d D t T Z W N 0 a W 9 u M S 9 E a X Z p c 2 l v b l 9 Q Z X J m b 3 J t Y W 5 j Z S A o M y k v Q X V 0 b 1 J l b W 9 2 Z W R D b 2 x 1 b W 5 z M S 5 7 Q X J l Y S w y f S Z x d W 9 0 O y w m c X V v d D t T Z W N 0 a W 9 u M S 9 E a X Z p c 2 l v b l 9 Q Z X J m b 3 J t Y W 5 j Z S A o M y k v Q X V 0 b 1 J l b W 9 2 Z W R D b 2 x 1 b W 5 z M S 5 7 Q 2 x 1 Y i w z f S Z x d W 9 0 O y w m c X V v d D t T Z W N 0 a W 9 u M S 9 E a X Z p c 2 l v b l 9 Q Z X J m b 3 J t Y W 5 j Z S A o M y k v Q X V 0 b 1 J l b W 9 2 Z W R D b 2 x 1 b W 5 z M S 5 7 Q 2 x 1 Y i B O Y W 1 l L D R 9 J n F 1 b 3 Q 7 L C Z x d W 9 0 O 1 N l Y 3 R p b 2 4 x L 0 R p d m l z a W 9 u X 1 B l c m Z v c m 1 h b m N l I C g z K S 9 B d X R v U m V t b 3 Z l Z E N v b H V t b n M x L n t P Y 3 R v Y m V y I F J l b m V 3 Y W x z L D V 9 J n F 1 b 3 Q 7 L C Z x d W 9 0 O 1 N l Y 3 R p b 2 4 x L 0 R p d m l z a W 9 u X 1 B l c m Z v c m 1 h b m N l I C g z K S 9 B d X R v U m V t b 3 Z l Z E N v b H V t b n M x L n t B c H J p b C B S Z W 5 l d 2 F s c y w 2 f S Z x d W 9 0 O y w m c X V v d D t T Z W N 0 a W 9 u M S 9 E a X Z p c 2 l v b l 9 Q Z X J m b 3 J t Y W 5 j Z S A o M y k v Q X V 0 b 1 J l b W 9 2 Z W R D b 2 x 1 b W 5 z M S 5 7 T m 9 2 I F Z p c 2 l 0 I G F 3 Y X J k L D d 9 J n F 1 b 3 Q 7 L C Z x d W 9 0 O 1 N l Y 3 R p b 2 4 x L 0 R p d m l z a W 9 u X 1 B l c m Z v c m 1 h b m N l I C g z K S 9 B d X R v U m V t b 3 Z l Z E N v b H V t b n M x L n t N Y X k g V m l z a X Q g Y X d h c m Q s O H 0 m c X V v d D s s J n F 1 b 3 Q 7 U 2 V j d G l v b j E v R G l 2 a X N p b 2 5 f U G V y Z m 9 y b W F u Y 2 U g K D M p L 0 F 1 d G 9 S Z W 1 v d m V k Q 2 9 s d W 1 u c z E u e 0 1 l b W J l c n N o a X A g d G 8 g Z G F 0 Z S w 5 f S Z x d W 9 0 O y w m c X V v d D t T Z W N 0 a W 9 u M S 9 E a X Z p c 2 l v b l 9 Q Z X J m b 3 J t Y W 5 j Z S A o M y k v Q X V 0 b 1 J l b W 9 2 Z W R D b 2 x 1 b W 5 z M S 5 7 Q 2 x 1 Y i B H b 2 F s c y B N Z X Q s M T B 9 J n F 1 b 3 Q 7 L C Z x d W 9 0 O 1 N l Y 3 R p b 2 4 x L 0 R p d m l z a W 9 u X 1 B l c m Z v c m 1 h b m N l I C g z K S 9 B d X R v U m V t b 3 Z l Z E N v b H V t b n M x L n t E a X N 0 a W 5 n d W l z a G V k I E N s d W I s M T F 9 J n F 1 b 3 Q 7 L C Z x d W 9 0 O 1 N l Y 3 R p b 2 4 x L 0 R p d m l z a W 9 u X 1 B l c m Z v c m 1 h b m N l I C g z K S 9 B d X R v U m V t b 3 Z l Z E N v b H V t b n M x L n t B c m V h I E N s d W I g Q m F z Z S w x M n 0 m c X V v d D s s J n F 1 b 3 Q 7 U 2 V j d G l v b j E v R G l 2 a X N p b 2 5 f U G V y Z m 9 y b W F u Y 2 U g K D M p L 0 F 1 d G 9 S Z W 1 v d m V k Q 2 9 s d W 1 u c z E u e 0 F y Z W E g U G F p Z C B D b H V i I E d v Y W w g Z m 9 y I E R p c 3 Q u L D E z f S Z x d W 9 0 O y w m c X V v d D t T Z W N 0 a W 9 u M S 9 E a X Z p c 2 l v b l 9 Q Z X J m b 3 J t Y W 5 j Z S A o M y k v Q X V 0 b 1 J l b W 9 2 Z W R D b 2 x 1 b W 5 z M S 5 7 Q X J l Y S B Q Y W l k I E N s d W I g R 2 9 h b C B m b 3 I g U 2 V s Z W N 0 I E R p c 3 Q u L D E 0 f S Z x d W 9 0 O y w m c X V v d D t T Z W N 0 a W 9 u M S 9 E a X Z p c 2 l v b l 9 Q Z X J m b 3 J t Y W 5 j Z S A o M y k v Q X V 0 b 1 J l b W 9 2 Z W R D b 2 x 1 b W 5 z M S 5 7 Q X J l Y S B Q Y W l k I E N s d W I g R 2 9 h b C B m b 3 I g U H J l c y 4 g R G l z d C 4 s M T V 9 J n F 1 b 3 Q 7 L C Z x d W 9 0 O 1 N l Y 3 R p b 2 4 x L 0 R p d m l z a W 9 u X 1 B l c m Z v c m 1 h b m N l I C g z K S 9 B d X R v U m V t b 3 Z l Z E N v b H V t b n M x L n t U b 3 R h b C B Q Y W l k I E F y Z W E g Q 2 x 1 Y n M s M T Z 9 J n F 1 b 3 Q 7 L C Z x d W 9 0 O 1 N l Y 3 R p b 2 4 x L 0 R p d m l z a W 9 u X 1 B l c m Z v c m 1 h b m N l I C g z K S 9 B d X R v U m V t b 3 Z l Z E N v b H V t b n M x L n t B c m V h I E R p c 3 Q u I E N s d W I g R 2 9 h b C B m b 3 I g R G l z d C 4 s M T d 9 J n F 1 b 3 Q 7 L C Z x d W 9 0 O 1 N l Y 3 R p b 2 4 x L 0 R p d m l z a W 9 u X 1 B l c m Z v c m 1 h b m N l I C g z K S 9 B d X R v U m V t b 3 Z l Z E N v b H V t b n M x L n t B c m V h I E R p c 3 Q u I E N s d W I g R 2 9 h b C B m b 3 I g U 2 V s Z W N 0 I E R p c 3 Q u L D E 4 f S Z x d W 9 0 O y w m c X V v d D t T Z W N 0 a W 9 u M S 9 E a X Z p c 2 l v b l 9 Q Z X J m b 3 J t Y W 5 j Z S A o M y k v Q X V 0 b 1 J l b W 9 2 Z W R D b 2 x 1 b W 5 z M S 5 7 Q X J l Y S B E a X N 0 L i B D b H V i I E d v Y W w g Z m 9 y I F B y Z X M u I E R p c 3 Q u L D E 5 f S Z x d W 9 0 O y w m c X V v d D t T Z W N 0 a W 9 u M S 9 E a X Z p c 2 l v b l 9 Q Z X J m b 3 J t Y W 5 j Z S A o M y k v Q X V 0 b 1 J l b W 9 2 Z W R D b 2 x 1 b W 5 z M S 5 7 V G 9 0 Y W w g R G l z d C 4 g Q X J l Y S B D b H V i c y w y M H 0 m c X V v d D s s J n F 1 b 3 Q 7 U 2 V j d G l v b j E v R G l 2 a X N p b 2 5 f U G V y Z m 9 y b W F u Y 2 U g K D M p L 0 F 1 d G 9 S Z W 1 v d m V k Q 2 9 s d W 1 u c z E u e 0 R p c 3 R p b m d 1 a X N o Z W Q g Q X J l Y S w y M X 0 m c X V v d D s s J n F 1 b 3 Q 7 U 2 V j d G l v b j E v R G l 2 a X N p b 2 5 f U G V y Z m 9 y b W F u Y 2 U g K D M p L 0 F 1 d G 9 S Z W 1 v d m V k Q 2 9 s d W 1 u c z E u e 0 R p d m l z a W 9 u I E N s d W I g Q m F z Z S w y M n 0 m c X V v d D s s J n F 1 b 3 Q 7 U 2 V j d G l v b j E v R G l 2 a X N p b 2 5 f U G V y Z m 9 y b W F u Y 2 U g K D M p L 0 F 1 d G 9 S Z W 1 v d m V k Q 2 9 s d W 1 u c z E u e 0 R p d m l z a W 9 u I F B h a W Q g Q 2 x 1 Y i B H b 2 F s I G Z v c i B E a X N 0 L i w y M 3 0 m c X V v d D s s J n F 1 b 3 Q 7 U 2 V j d G l v b j E v R G l 2 a X N p b 2 5 f U G V y Z m 9 y b W F u Y 2 U g K D M p L 0 F 1 d G 9 S Z W 1 v d m V k Q 2 9 s d W 1 u c z E u e 0 R p d m l z a W 9 u I F B h a W Q g Q 2 x 1 Y i B H b 2 F s I G Z v c i B T Z W x l Y 3 Q g R G l z d C 4 s M j R 9 J n F 1 b 3 Q 7 L C Z x d W 9 0 O 1 N l Y 3 R p b 2 4 x L 0 R p d m l z a W 9 u X 1 B l c m Z v c m 1 h b m N l I C g z K S 9 B d X R v U m V t b 3 Z l Z E N v b H V t b n M x L n t E a X Z p c 2 l v b i B Q Y W l k I E N s d W I g R 2 9 h b C B m b 3 I g U H J l c y 4 g R G l z d C 4 s M j V 9 J n F 1 b 3 Q 7 L C Z x d W 9 0 O 1 N l Y 3 R p b 2 4 x L 0 R p d m l z a W 9 u X 1 B l c m Z v c m 1 h b m N l I C g z K S 9 B d X R v U m V t b 3 Z l Z E N v b H V t b n M x L n t U b 3 R h b C B Q Y W l k I E R p d m l z a W 9 u I E N s d W J z L D I 2 f S Z x d W 9 0 O y w m c X V v d D t T Z W N 0 a W 9 u M S 9 E a X Z p c 2 l v b l 9 Q Z X J m b 3 J t Y W 5 j Z S A o M y k v Q X V 0 b 1 J l b W 9 2 Z W R D b 2 x 1 b W 5 z M S 5 7 R G l 2 a X N p b 2 4 g R G l z d C 4 g Q 2 x 1 Y i B H b 2 F s I G Z v c i B E a X N 0 L i w y N 3 0 m c X V v d D s s J n F 1 b 3 Q 7 U 2 V j d G l v b j E v R G l 2 a X N p b 2 5 f U G V y Z m 9 y b W F u Y 2 U g K D M p L 0 F 1 d G 9 S Z W 1 v d m V k Q 2 9 s d W 1 u c z E u e 0 R p d m l z a W 9 u I E R p c 3 Q u I E N s d W I g R 2 9 h b C B m b 3 I g U 2 V s Z W N 0 I E R p c 3 Q u L D I 4 f S Z x d W 9 0 O y w m c X V v d D t T Z W N 0 a W 9 u M S 9 E a X Z p c 2 l v b l 9 Q Z X J m b 3 J t Y W 5 j Z S A o M y k v Q X V 0 b 1 J l b W 9 2 Z W R D b 2 x 1 b W 5 z M S 5 7 R G l 2 a X N p b 2 4 g R G l z d C 4 g Q 2 x 1 Y i B H b 2 F s I G Z v c i B Q c m V z L i B E a X N 0 L i w y O X 0 m c X V v d D s s J n F 1 b 3 Q 7 U 2 V j d G l v b j E v R G l 2 a X N p b 2 5 f U G V y Z m 9 y b W F u Y 2 U g K D M p L 0 F 1 d G 9 S Z W 1 v d m V k Q 2 9 s d W 1 u c z E u e 1 R v d G F s I E R p c 3 Q u I E R p d m l z a W 9 u I E N s d W J z L D M w f S Z x d W 9 0 O y w m c X V v d D t T Z W N 0 a W 9 u M S 9 E a X Z p c 2 l v b l 9 Q Z X J m b 3 J t Y W 5 j Z S A o M y k v Q X V 0 b 1 J l b W 9 2 Z W R D b 2 x 1 b W 5 z M S 5 7 R G l z d G l u Z 3 V p c 2 h l Z C B E a X Z p c 2 l v b i w z M X 0 m c X V v d D s s J n F 1 b 3 Q 7 U 2 V j d G l v b j E v R G l 2 a X N p b 2 5 f U G V y Z m 9 y b W F u Y 2 U g K D M p L 0 F 1 d G 9 S Z W 1 v d m V k Q 2 9 s d W 1 u c z E u e 0 N o Y X J 0 Z X I g R G F 0 Z S 9 T d X N w Z W 5 k I E R h d G U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E a X Z p c 2 l v b l 9 Q Z X J m b 3 J t Y W 5 j Z S A o M y k v Q X V 0 b 1 J l b W 9 2 Z W R D b 2 x 1 b W 5 z M S 5 7 R G l z d H J p Y 3 Q s M H 0 m c X V v d D s s J n F 1 b 3 Q 7 U 2 V j d G l v b j E v R G l 2 a X N p b 2 5 f U G V y Z m 9 y b W F u Y 2 U g K D M p L 0 F 1 d G 9 S Z W 1 v d m V k Q 2 9 s d W 1 u c z E u e 0 R p d m l z a W 9 u L D F 9 J n F 1 b 3 Q 7 L C Z x d W 9 0 O 1 N l Y 3 R p b 2 4 x L 0 R p d m l z a W 9 u X 1 B l c m Z v c m 1 h b m N l I C g z K S 9 B d X R v U m V t b 3 Z l Z E N v b H V t b n M x L n t B c m V h L D J 9 J n F 1 b 3 Q 7 L C Z x d W 9 0 O 1 N l Y 3 R p b 2 4 x L 0 R p d m l z a W 9 u X 1 B l c m Z v c m 1 h b m N l I C g z K S 9 B d X R v U m V t b 3 Z l Z E N v b H V t b n M x L n t D b H V i L D N 9 J n F 1 b 3 Q 7 L C Z x d W 9 0 O 1 N l Y 3 R p b 2 4 x L 0 R p d m l z a W 9 u X 1 B l c m Z v c m 1 h b m N l I C g z K S 9 B d X R v U m V t b 3 Z l Z E N v b H V t b n M x L n t D b H V i I E 5 h b W U s N H 0 m c X V v d D s s J n F 1 b 3 Q 7 U 2 V j d G l v b j E v R G l 2 a X N p b 2 5 f U G V y Z m 9 y b W F u Y 2 U g K D M p L 0 F 1 d G 9 S Z W 1 v d m V k Q 2 9 s d W 1 u c z E u e 0 9 j d G 9 i Z X I g U m V u Z X d h b H M s N X 0 m c X V v d D s s J n F 1 b 3 Q 7 U 2 V j d G l v b j E v R G l 2 a X N p b 2 5 f U G V y Z m 9 y b W F u Y 2 U g K D M p L 0 F 1 d G 9 S Z W 1 v d m V k Q 2 9 s d W 1 u c z E u e 0 F w c m l s I F J l b m V 3 Y W x z L D Z 9 J n F 1 b 3 Q 7 L C Z x d W 9 0 O 1 N l Y 3 R p b 2 4 x L 0 R p d m l z a W 9 u X 1 B l c m Z v c m 1 h b m N l I C g z K S 9 B d X R v U m V t b 3 Z l Z E N v b H V t b n M x L n t O b 3 Y g V m l z a X Q g Y X d h c m Q s N 3 0 m c X V v d D s s J n F 1 b 3 Q 7 U 2 V j d G l v b j E v R G l 2 a X N p b 2 5 f U G V y Z m 9 y b W F u Y 2 U g K D M p L 0 F 1 d G 9 S Z W 1 v d m V k Q 2 9 s d W 1 u c z E u e 0 1 h e S B W a X N p d C B h d 2 F y Z C w 4 f S Z x d W 9 0 O y w m c X V v d D t T Z W N 0 a W 9 u M S 9 E a X Z p c 2 l v b l 9 Q Z X J m b 3 J t Y W 5 j Z S A o M y k v Q X V 0 b 1 J l b W 9 2 Z W R D b 2 x 1 b W 5 z M S 5 7 T W V t Y m V y c 2 h p c C B 0 b y B k Y X R l L D l 9 J n F 1 b 3 Q 7 L C Z x d W 9 0 O 1 N l Y 3 R p b 2 4 x L 0 R p d m l z a W 9 u X 1 B l c m Z v c m 1 h b m N l I C g z K S 9 B d X R v U m V t b 3 Z l Z E N v b H V t b n M x L n t D b H V i I E d v Y W x z I E 1 l d C w x M H 0 m c X V v d D s s J n F 1 b 3 Q 7 U 2 V j d G l v b j E v R G l 2 a X N p b 2 5 f U G V y Z m 9 y b W F u Y 2 U g K D M p L 0 F 1 d G 9 S Z W 1 v d m V k Q 2 9 s d W 1 u c z E u e 0 R p c 3 R p b m d 1 a X N o Z W Q g Q 2 x 1 Y i w x M X 0 m c X V v d D s s J n F 1 b 3 Q 7 U 2 V j d G l v b j E v R G l 2 a X N p b 2 5 f U G V y Z m 9 y b W F u Y 2 U g K D M p L 0 F 1 d G 9 S Z W 1 v d m V k Q 2 9 s d W 1 u c z E u e 0 F y Z W E g Q 2 x 1 Y i B C Y X N l L D E y f S Z x d W 9 0 O y w m c X V v d D t T Z W N 0 a W 9 u M S 9 E a X Z p c 2 l v b l 9 Q Z X J m b 3 J t Y W 5 j Z S A o M y k v Q X V 0 b 1 J l b W 9 2 Z W R D b 2 x 1 b W 5 z M S 5 7 Q X J l Y S B Q Y W l k I E N s d W I g R 2 9 h b C B m b 3 I g R G l z d C 4 s M T N 9 J n F 1 b 3 Q 7 L C Z x d W 9 0 O 1 N l Y 3 R p b 2 4 x L 0 R p d m l z a W 9 u X 1 B l c m Z v c m 1 h b m N l I C g z K S 9 B d X R v U m V t b 3 Z l Z E N v b H V t b n M x L n t B c m V h I F B h a W Q g Q 2 x 1 Y i B H b 2 F s I G Z v c i B T Z W x l Y 3 Q g R G l z d C 4 s M T R 9 J n F 1 b 3 Q 7 L C Z x d W 9 0 O 1 N l Y 3 R p b 2 4 x L 0 R p d m l z a W 9 u X 1 B l c m Z v c m 1 h b m N l I C g z K S 9 B d X R v U m V t b 3 Z l Z E N v b H V t b n M x L n t B c m V h I F B h a W Q g Q 2 x 1 Y i B H b 2 F s I G Z v c i B Q c m V z L i B E a X N 0 L i w x N X 0 m c X V v d D s s J n F 1 b 3 Q 7 U 2 V j d G l v b j E v R G l 2 a X N p b 2 5 f U G V y Z m 9 y b W F u Y 2 U g K D M p L 0 F 1 d G 9 S Z W 1 v d m V k Q 2 9 s d W 1 u c z E u e 1 R v d G F s I F B h a W Q g Q X J l Y S B D b H V i c y w x N n 0 m c X V v d D s s J n F 1 b 3 Q 7 U 2 V j d G l v b j E v R G l 2 a X N p b 2 5 f U G V y Z m 9 y b W F u Y 2 U g K D M p L 0 F 1 d G 9 S Z W 1 v d m V k Q 2 9 s d W 1 u c z E u e 0 F y Z W E g R G l z d C 4 g Q 2 x 1 Y i B H b 2 F s I G Z v c i B E a X N 0 L i w x N 3 0 m c X V v d D s s J n F 1 b 3 Q 7 U 2 V j d G l v b j E v R G l 2 a X N p b 2 5 f U G V y Z m 9 y b W F u Y 2 U g K D M p L 0 F 1 d G 9 S Z W 1 v d m V k Q 2 9 s d W 1 u c z E u e 0 F y Z W E g R G l z d C 4 g Q 2 x 1 Y i B H b 2 F s I G Z v c i B T Z W x l Y 3 Q g R G l z d C 4 s M T h 9 J n F 1 b 3 Q 7 L C Z x d W 9 0 O 1 N l Y 3 R p b 2 4 x L 0 R p d m l z a W 9 u X 1 B l c m Z v c m 1 h b m N l I C g z K S 9 B d X R v U m V t b 3 Z l Z E N v b H V t b n M x L n t B c m V h I E R p c 3 Q u I E N s d W I g R 2 9 h b C B m b 3 I g U H J l c y 4 g R G l z d C 4 s M T l 9 J n F 1 b 3 Q 7 L C Z x d W 9 0 O 1 N l Y 3 R p b 2 4 x L 0 R p d m l z a W 9 u X 1 B l c m Z v c m 1 h b m N l I C g z K S 9 B d X R v U m V t b 3 Z l Z E N v b H V t b n M x L n t U b 3 R h b C B E a X N 0 L i B B c m V h I E N s d W J z L D I w f S Z x d W 9 0 O y w m c X V v d D t T Z W N 0 a W 9 u M S 9 E a X Z p c 2 l v b l 9 Q Z X J m b 3 J t Y W 5 j Z S A o M y k v Q X V 0 b 1 J l b W 9 2 Z W R D b 2 x 1 b W 5 z M S 5 7 R G l z d G l u Z 3 V p c 2 h l Z C B B c m V h L D I x f S Z x d W 9 0 O y w m c X V v d D t T Z W N 0 a W 9 u M S 9 E a X Z p c 2 l v b l 9 Q Z X J m b 3 J t Y W 5 j Z S A o M y k v Q X V 0 b 1 J l b W 9 2 Z W R D b 2 x 1 b W 5 z M S 5 7 R G l 2 a X N p b 2 4 g Q 2 x 1 Y i B C Y X N l L D I y f S Z x d W 9 0 O y w m c X V v d D t T Z W N 0 a W 9 u M S 9 E a X Z p c 2 l v b l 9 Q Z X J m b 3 J t Y W 5 j Z S A o M y k v Q X V 0 b 1 J l b W 9 2 Z W R D b 2 x 1 b W 5 z M S 5 7 R G l 2 a X N p b 2 4 g U G F p Z C B D b H V i I E d v Y W w g Z m 9 y I E R p c 3 Q u L D I z f S Z x d W 9 0 O y w m c X V v d D t T Z W N 0 a W 9 u M S 9 E a X Z p c 2 l v b l 9 Q Z X J m b 3 J t Y W 5 j Z S A o M y k v Q X V 0 b 1 J l b W 9 2 Z W R D b 2 x 1 b W 5 z M S 5 7 R G l 2 a X N p b 2 4 g U G F p Z C B D b H V i I E d v Y W w g Z m 9 y I F N l b G V j d C B E a X N 0 L i w y N H 0 m c X V v d D s s J n F 1 b 3 Q 7 U 2 V j d G l v b j E v R G l 2 a X N p b 2 5 f U G V y Z m 9 y b W F u Y 2 U g K D M p L 0 F 1 d G 9 S Z W 1 v d m V k Q 2 9 s d W 1 u c z E u e 0 R p d m l z a W 9 u I F B h a W Q g Q 2 x 1 Y i B H b 2 F s I G Z v c i B Q c m V z L i B E a X N 0 L i w y N X 0 m c X V v d D s s J n F 1 b 3 Q 7 U 2 V j d G l v b j E v R G l 2 a X N p b 2 5 f U G V y Z m 9 y b W F u Y 2 U g K D M p L 0 F 1 d G 9 S Z W 1 v d m V k Q 2 9 s d W 1 u c z E u e 1 R v d G F s I F B h a W Q g R G l 2 a X N p b 2 4 g Q 2 x 1 Y n M s M j Z 9 J n F 1 b 3 Q 7 L C Z x d W 9 0 O 1 N l Y 3 R p b 2 4 x L 0 R p d m l z a W 9 u X 1 B l c m Z v c m 1 h b m N l I C g z K S 9 B d X R v U m V t b 3 Z l Z E N v b H V t b n M x L n t E a X Z p c 2 l v b i B E a X N 0 L i B D b H V i I E d v Y W w g Z m 9 y I E R p c 3 Q u L D I 3 f S Z x d W 9 0 O y w m c X V v d D t T Z W N 0 a W 9 u M S 9 E a X Z p c 2 l v b l 9 Q Z X J m b 3 J t Y W 5 j Z S A o M y k v Q X V 0 b 1 J l b W 9 2 Z W R D b 2 x 1 b W 5 z M S 5 7 R G l 2 a X N p b 2 4 g R G l z d C 4 g Q 2 x 1 Y i B H b 2 F s I G Z v c i B T Z W x l Y 3 Q g R G l z d C 4 s M j h 9 J n F 1 b 3 Q 7 L C Z x d W 9 0 O 1 N l Y 3 R p b 2 4 x L 0 R p d m l z a W 9 u X 1 B l c m Z v c m 1 h b m N l I C g z K S 9 B d X R v U m V t b 3 Z l Z E N v b H V t b n M x L n t E a X Z p c 2 l v b i B E a X N 0 L i B D b H V i I E d v Y W w g Z m 9 y I F B y Z X M u I E R p c 3 Q u L D I 5 f S Z x d W 9 0 O y w m c X V v d D t T Z W N 0 a W 9 u M S 9 E a X Z p c 2 l v b l 9 Q Z X J m b 3 J t Y W 5 j Z S A o M y k v Q X V 0 b 1 J l b W 9 2 Z W R D b 2 x 1 b W 5 z M S 5 7 V G 9 0 Y W w g R G l z d C 4 g R G l 2 a X N p b 2 4 g Q 2 x 1 Y n M s M z B 9 J n F 1 b 3 Q 7 L C Z x d W 9 0 O 1 N l Y 3 R p b 2 4 x L 0 R p d m l z a W 9 u X 1 B l c m Z v c m 1 h b m N l I C g z K S 9 B d X R v U m V t b 3 Z l Z E N v b H V t b n M x L n t E a X N 0 a W 5 n d W l z a G V k I E R p d m l z a W 9 u L D M x f S Z x d W 9 0 O y w m c X V v d D t T Z W N 0 a W 9 u M S 9 E a X Z p c 2 l v b l 9 Q Z X J m b 3 J t Y W 5 j Z S A o M y k v Q X V 0 b 1 J l b W 9 2 Z W R D b 2 x 1 b W 5 z M S 5 7 Q 2 h h c n R l c i B E Y X R l L 1 N 1 c 3 B l b m Q g R G F 0 Z S w z M n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H V i X 1 B l c m Z v c m 1 h b m N l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x V D E 3 O j E 4 O j I y L j A y N j k 2 N D J a I i A v P j x F b n R y e S B U e X B l P S J G a W x s Q 2 9 s d W 1 u V H l w Z X M i I F Z h b H V l P S J z Q m d Z R E F 3 W U d B d 0 1 E Q X d N R E F 3 T U R B d 0 1 E Q X d N R E F 3 W T 0 i I C 8 + P E V u d H J 5 I F R 5 c G U 9 I k Z p b G x D b 2 x 1 b W 5 O Y W 1 l c y I g V m F s d W U 9 I n N b J n F 1 b 3 Q 7 R G l z d H J p Y 3 Q m c X V v d D s s J n F 1 b 3 Q 7 R G l 2 a X N p b 2 4 m c X V v d D s s J n F 1 b 3 Q 7 Q X J l Y S Z x d W 9 0 O y w m c X V v d D t D b H V i I E 5 1 b W J l c i Z x d W 9 0 O y w m c X V v d D t D b H V i I E 5 h b W U m c X V v d D s s J n F 1 b 3 Q 7 Q 2 x 1 Y i B T d G F 0 d X M m c X V v d D s s J n F 1 b 3 Q 7 T W V t L i B C Y X N l J n F 1 b 3 Q 7 L C Z x d W 9 0 O 0 F j d G l 2 Z S B N Z W 1 i Z X J z J n F 1 b 3 Q 7 L C Z x d W 9 0 O 0 d v Y W x z I E 1 l d C Z x d W 9 0 O y w m c X V v d D t M Z X Z l b C A x c y Z x d W 9 0 O y w m c X V v d D t M Z X Z l b C A y c y Z x d W 9 0 O y w m c X V v d D t B Z G Q u I E x l d m V s I D J z J n F 1 b 3 Q 7 L C Z x d W 9 0 O 0 x l d m V s I D N z J n F 1 b 3 Q 7 L C Z x d W 9 0 O 0 x l d m V s I D R z L C B M Z X Z l b C A 1 c y w g b 3 I g R F R N I G F 3 Y X J k J n F 1 b 3 Q 7 L C Z x d W 9 0 O 0 F k Z C 4 g T G V 2 Z W w g N H M s I E x l d m V s I D V z L C B v c i B E V E 0 g Y X d h c m Q m c X V v d D s s J n F 1 b 3 Q 7 T m V 3 I E 1 l b W J l c n M m c X V v d D s s J n F 1 b 3 Q 7 Q W R k L i B O Z X c g T W V t Y m V y c y Z x d W 9 0 O y w m c X V v d D t P Z m Y u I F R y Y W l u Z W Q g U m 9 1 b m Q g M S Z x d W 9 0 O y w m c X V v d D t P Z m Y u I F R y Y W l u Z W Q g U m 9 1 b m Q g M i Z x d W 9 0 O y w m c X V v d D t N Z W 0 u I G R 1 Z X M g b 2 4 g d G l t Z S B P Y 3 Q m c X V v d D s s J n F 1 b 3 Q 7 T W V t L i B k d W V z I G 9 u I H R p b W U g Q X B y J n F 1 b 3 Q 7 L C Z x d W 9 0 O 0 9 m Z i 4 g T G l z d C B P b i B U a W 1 l J n F 1 b 3 Q 7 L C Z x d W 9 0 O 0 N s d W I g R G l z d G l u Z 3 V p c 2 h l Z C B T d G F 0 d X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A x Z j E w N j k t M z F i M y 0 0 Z G F j L T g 0 Y m M t Y T h i M D B h M W Q 2 M T E x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Y l 9 Q Z X J m b 3 J t Y W 5 j Z S A o M i k v Q X V 0 b 1 J l b W 9 2 Z W R D b 2 x 1 b W 5 z M S 5 7 R G l z d H J p Y 3 Q s M H 0 m c X V v d D s s J n F 1 b 3 Q 7 U 2 V j d G l v b j E v Q 2 x 1 Y l 9 Q Z X J m b 3 J t Y W 5 j Z S A o M i k v Q X V 0 b 1 J l b W 9 2 Z W R D b 2 x 1 b W 5 z M S 5 7 R G l 2 a X N p b 2 4 s M X 0 m c X V v d D s s J n F 1 b 3 Q 7 U 2 V j d G l v b j E v Q 2 x 1 Y l 9 Q Z X J m b 3 J t Y W 5 j Z S A o M i k v Q X V 0 b 1 J l b W 9 2 Z W R D b 2 x 1 b W 5 z M S 5 7 Q X J l Y S w y f S Z x d W 9 0 O y w m c X V v d D t T Z W N 0 a W 9 u M S 9 D b H V i X 1 B l c m Z v c m 1 h b m N l I C g y K S 9 B d X R v U m V t b 3 Z l Z E N v b H V t b n M x L n t D b H V i I E 5 1 b W J l c i w z f S Z x d W 9 0 O y w m c X V v d D t T Z W N 0 a W 9 u M S 9 D b H V i X 1 B l c m Z v c m 1 h b m N l I C g y K S 9 B d X R v U m V t b 3 Z l Z E N v b H V t b n M x L n t D b H V i I E 5 h b W U s N H 0 m c X V v d D s s J n F 1 b 3 Q 7 U 2 V j d G l v b j E v Q 2 x 1 Y l 9 Q Z X J m b 3 J t Y W 5 j Z S A o M i k v Q X V 0 b 1 J l b W 9 2 Z W R D b 2 x 1 b W 5 z M S 5 7 Q 2 x 1 Y i B T d G F 0 d X M s N X 0 m c X V v d D s s J n F 1 b 3 Q 7 U 2 V j d G l v b j E v Q 2 x 1 Y l 9 Q Z X J m b 3 J t Y W 5 j Z S A o M i k v Q X V 0 b 1 J l b W 9 2 Z W R D b 2 x 1 b W 5 z M S 5 7 T W V t L i B C Y X N l L D Z 9 J n F 1 b 3 Q 7 L C Z x d W 9 0 O 1 N l Y 3 R p b 2 4 x L 0 N s d W J f U G V y Z m 9 y b W F u Y 2 U g K D I p L 0 F 1 d G 9 S Z W 1 v d m V k Q 2 9 s d W 1 u c z E u e 0 F j d G l 2 Z S B N Z W 1 i Z X J z L D d 9 J n F 1 b 3 Q 7 L C Z x d W 9 0 O 1 N l Y 3 R p b 2 4 x L 0 N s d W J f U G V y Z m 9 y b W F u Y 2 U g K D I p L 0 F 1 d G 9 S Z W 1 v d m V k Q 2 9 s d W 1 u c z E u e 0 d v Y W x z I E 1 l d C w 4 f S Z x d W 9 0 O y w m c X V v d D t T Z W N 0 a W 9 u M S 9 D b H V i X 1 B l c m Z v c m 1 h b m N l I C g y K S 9 B d X R v U m V t b 3 Z l Z E N v b H V t b n M x L n t M Z X Z l b C A x c y w 5 f S Z x d W 9 0 O y w m c X V v d D t T Z W N 0 a W 9 u M S 9 D b H V i X 1 B l c m Z v c m 1 h b m N l I C g y K S 9 B d X R v U m V t b 3 Z l Z E N v b H V t b n M x L n t M Z X Z l b C A y c y w x M H 0 m c X V v d D s s J n F 1 b 3 Q 7 U 2 V j d G l v b j E v Q 2 x 1 Y l 9 Q Z X J m b 3 J t Y W 5 j Z S A o M i k v Q X V 0 b 1 J l b W 9 2 Z W R D b 2 x 1 b W 5 z M S 5 7 Q W R k L i B M Z X Z l b C A y c y w x M X 0 m c X V v d D s s J n F 1 b 3 Q 7 U 2 V j d G l v b j E v Q 2 x 1 Y l 9 Q Z X J m b 3 J t Y W 5 j Z S A o M i k v Q X V 0 b 1 J l b W 9 2 Z W R D b 2 x 1 b W 5 z M S 5 7 T G V 2 Z W w g M 3 M s M T J 9 J n F 1 b 3 Q 7 L C Z x d W 9 0 O 1 N l Y 3 R p b 2 4 x L 0 N s d W J f U G V y Z m 9 y b W F u Y 2 U g K D I p L 0 F 1 d G 9 S Z W 1 v d m V k Q 2 9 s d W 1 u c z E u e 0 x l d m V s I D R z L C B M Z X Z l b C A 1 c y w g b 3 I g R F R N I G F 3 Y X J k L D E z f S Z x d W 9 0 O y w m c X V v d D t T Z W N 0 a W 9 u M S 9 D b H V i X 1 B l c m Z v c m 1 h b m N l I C g y K S 9 B d X R v U m V t b 3 Z l Z E N v b H V t b n M x L n t B Z G Q u I E x l d m V s I D R z L C B M Z X Z l b C A 1 c y w g b 3 I g R F R N I G F 3 Y X J k L D E 0 f S Z x d W 9 0 O y w m c X V v d D t T Z W N 0 a W 9 u M S 9 D b H V i X 1 B l c m Z v c m 1 h b m N l I C g y K S 9 B d X R v U m V t b 3 Z l Z E N v b H V t b n M x L n t O Z X c g T W V t Y m V y c y w x N X 0 m c X V v d D s s J n F 1 b 3 Q 7 U 2 V j d G l v b j E v Q 2 x 1 Y l 9 Q Z X J m b 3 J t Y W 5 j Z S A o M i k v Q X V 0 b 1 J l b W 9 2 Z W R D b 2 x 1 b W 5 z M S 5 7 Q W R k L i B O Z X c g T W V t Y m V y c y w x N n 0 m c X V v d D s s J n F 1 b 3 Q 7 U 2 V j d G l v b j E v Q 2 x 1 Y l 9 Q Z X J m b 3 J t Y W 5 j Z S A o M i k v Q X V 0 b 1 J l b W 9 2 Z W R D b 2 x 1 b W 5 z M S 5 7 T 2 Z m L i B U c m F p b m V k I F J v d W 5 k I D E s M T d 9 J n F 1 b 3 Q 7 L C Z x d W 9 0 O 1 N l Y 3 R p b 2 4 x L 0 N s d W J f U G V y Z m 9 y b W F u Y 2 U g K D I p L 0 F 1 d G 9 S Z W 1 v d m V k Q 2 9 s d W 1 u c z E u e 0 9 m Z i 4 g V H J h a W 5 l Z C B S b 3 V u Z C A y L D E 4 f S Z x d W 9 0 O y w m c X V v d D t T Z W N 0 a W 9 u M S 9 D b H V i X 1 B l c m Z v c m 1 h b m N l I C g y K S 9 B d X R v U m V t b 3 Z l Z E N v b H V t b n M x L n t N Z W 0 u I G R 1 Z X M g b 2 4 g d G l t Z S B P Y 3 Q s M T l 9 J n F 1 b 3 Q 7 L C Z x d W 9 0 O 1 N l Y 3 R p b 2 4 x L 0 N s d W J f U G V y Z m 9 y b W F u Y 2 U g K D I p L 0 F 1 d G 9 S Z W 1 v d m V k Q 2 9 s d W 1 u c z E u e 0 1 l b S 4 g Z H V l c y B v b i B 0 a W 1 l I E F w c i w y M H 0 m c X V v d D s s J n F 1 b 3 Q 7 U 2 V j d G l v b j E v Q 2 x 1 Y l 9 Q Z X J m b 3 J t Y W 5 j Z S A o M i k v Q X V 0 b 1 J l b W 9 2 Z W R D b 2 x 1 b W 5 z M S 5 7 T 2 Z m L i B M a X N 0 I E 9 u I F R p b W U s M j F 9 J n F 1 b 3 Q 7 L C Z x d W 9 0 O 1 N l Y 3 R p b 2 4 x L 0 N s d W J f U G V y Z m 9 y b W F u Y 2 U g K D I p L 0 F 1 d G 9 S Z W 1 v d m V k Q 2 9 s d W 1 u c z E u e 0 N s d W I g R G l z d G l u Z 3 V p c 2 h l Z C B T d G F 0 d X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D b H V i X 1 B l c m Z v c m 1 h b m N l I C g y K S 9 B d X R v U m V t b 3 Z l Z E N v b H V t b n M x L n t E a X N 0 c m l j d C w w f S Z x d W 9 0 O y w m c X V v d D t T Z W N 0 a W 9 u M S 9 D b H V i X 1 B l c m Z v c m 1 h b m N l I C g y K S 9 B d X R v U m V t b 3 Z l Z E N v b H V t b n M x L n t E a X Z p c 2 l v b i w x f S Z x d W 9 0 O y w m c X V v d D t T Z W N 0 a W 9 u M S 9 D b H V i X 1 B l c m Z v c m 1 h b m N l I C g y K S 9 B d X R v U m V t b 3 Z l Z E N v b H V t b n M x L n t B c m V h L D J 9 J n F 1 b 3 Q 7 L C Z x d W 9 0 O 1 N l Y 3 R p b 2 4 x L 0 N s d W J f U G V y Z m 9 y b W F u Y 2 U g K D I p L 0 F 1 d G 9 S Z W 1 v d m V k Q 2 9 s d W 1 u c z E u e 0 N s d W I g T n V t Y m V y L D N 9 J n F 1 b 3 Q 7 L C Z x d W 9 0 O 1 N l Y 3 R p b 2 4 x L 0 N s d W J f U G V y Z m 9 y b W F u Y 2 U g K D I p L 0 F 1 d G 9 S Z W 1 v d m V k Q 2 9 s d W 1 u c z E u e 0 N s d W I g T m F t Z S w 0 f S Z x d W 9 0 O y w m c X V v d D t T Z W N 0 a W 9 u M S 9 D b H V i X 1 B l c m Z v c m 1 h b m N l I C g y K S 9 B d X R v U m V t b 3 Z l Z E N v b H V t b n M x L n t D b H V i I F N 0 Y X R 1 c y w 1 f S Z x d W 9 0 O y w m c X V v d D t T Z W N 0 a W 9 u M S 9 D b H V i X 1 B l c m Z v c m 1 h b m N l I C g y K S 9 B d X R v U m V t b 3 Z l Z E N v b H V t b n M x L n t N Z W 0 u I E J h c 2 U s N n 0 m c X V v d D s s J n F 1 b 3 Q 7 U 2 V j d G l v b j E v Q 2 x 1 Y l 9 Q Z X J m b 3 J t Y W 5 j Z S A o M i k v Q X V 0 b 1 J l b W 9 2 Z W R D b 2 x 1 b W 5 z M S 5 7 Q W N 0 a X Z l I E 1 l b W J l c n M s N 3 0 m c X V v d D s s J n F 1 b 3 Q 7 U 2 V j d G l v b j E v Q 2 x 1 Y l 9 Q Z X J m b 3 J t Y W 5 j Z S A o M i k v Q X V 0 b 1 J l b W 9 2 Z W R D b 2 x 1 b W 5 z M S 5 7 R 2 9 h b H M g T W V 0 L D h 9 J n F 1 b 3 Q 7 L C Z x d W 9 0 O 1 N l Y 3 R p b 2 4 x L 0 N s d W J f U G V y Z m 9 y b W F u Y 2 U g K D I p L 0 F 1 d G 9 S Z W 1 v d m V k Q 2 9 s d W 1 u c z E u e 0 x l d m V s I D F z L D l 9 J n F 1 b 3 Q 7 L C Z x d W 9 0 O 1 N l Y 3 R p b 2 4 x L 0 N s d W J f U G V y Z m 9 y b W F u Y 2 U g K D I p L 0 F 1 d G 9 S Z W 1 v d m V k Q 2 9 s d W 1 u c z E u e 0 x l d m V s I D J z L D E w f S Z x d W 9 0 O y w m c X V v d D t T Z W N 0 a W 9 u M S 9 D b H V i X 1 B l c m Z v c m 1 h b m N l I C g y K S 9 B d X R v U m V t b 3 Z l Z E N v b H V t b n M x L n t B Z G Q u I E x l d m V s I D J z L D E x f S Z x d W 9 0 O y w m c X V v d D t T Z W N 0 a W 9 u M S 9 D b H V i X 1 B l c m Z v c m 1 h b m N l I C g y K S 9 B d X R v U m V t b 3 Z l Z E N v b H V t b n M x L n t M Z X Z l b C A z c y w x M n 0 m c X V v d D s s J n F 1 b 3 Q 7 U 2 V j d G l v b j E v Q 2 x 1 Y l 9 Q Z X J m b 3 J t Y W 5 j Z S A o M i k v Q X V 0 b 1 J l b W 9 2 Z W R D b 2 x 1 b W 5 z M S 5 7 T G V 2 Z W w g N H M s I E x l d m V s I D V z L C B v c i B E V E 0 g Y X d h c m Q s M T N 9 J n F 1 b 3 Q 7 L C Z x d W 9 0 O 1 N l Y 3 R p b 2 4 x L 0 N s d W J f U G V y Z m 9 y b W F u Y 2 U g K D I p L 0 F 1 d G 9 S Z W 1 v d m V k Q 2 9 s d W 1 u c z E u e 0 F k Z C 4 g T G V 2 Z W w g N H M s I E x l d m V s I D V z L C B v c i B E V E 0 g Y X d h c m Q s M T R 9 J n F 1 b 3 Q 7 L C Z x d W 9 0 O 1 N l Y 3 R p b 2 4 x L 0 N s d W J f U G V y Z m 9 y b W F u Y 2 U g K D I p L 0 F 1 d G 9 S Z W 1 v d m V k Q 2 9 s d W 1 u c z E u e 0 5 l d y B N Z W 1 i Z X J z L D E 1 f S Z x d W 9 0 O y w m c X V v d D t T Z W N 0 a W 9 u M S 9 D b H V i X 1 B l c m Z v c m 1 h b m N l I C g y K S 9 B d X R v U m V t b 3 Z l Z E N v b H V t b n M x L n t B Z G Q u I E 5 l d y B N Z W 1 i Z X J z L D E 2 f S Z x d W 9 0 O y w m c X V v d D t T Z W N 0 a W 9 u M S 9 D b H V i X 1 B l c m Z v c m 1 h b m N l I C g y K S 9 B d X R v U m V t b 3 Z l Z E N v b H V t b n M x L n t P Z m Y u I F R y Y W l u Z W Q g U m 9 1 b m Q g M S w x N 3 0 m c X V v d D s s J n F 1 b 3 Q 7 U 2 V j d G l v b j E v Q 2 x 1 Y l 9 Q Z X J m b 3 J t Y W 5 j Z S A o M i k v Q X V 0 b 1 J l b W 9 2 Z W R D b 2 x 1 b W 5 z M S 5 7 T 2 Z m L i B U c m F p b m V k I F J v d W 5 k I D I s M T h 9 J n F 1 b 3 Q 7 L C Z x d W 9 0 O 1 N l Y 3 R p b 2 4 x L 0 N s d W J f U G V y Z m 9 y b W F u Y 2 U g K D I p L 0 F 1 d G 9 S Z W 1 v d m V k Q 2 9 s d W 1 u c z E u e 0 1 l b S 4 g Z H V l c y B v b i B 0 a W 1 l I E 9 j d C w x O X 0 m c X V v d D s s J n F 1 b 3 Q 7 U 2 V j d G l v b j E v Q 2 x 1 Y l 9 Q Z X J m b 3 J t Y W 5 j Z S A o M i k v Q X V 0 b 1 J l b W 9 2 Z W R D b 2 x 1 b W 5 z M S 5 7 T W V t L i B k d W V z I G 9 u I H R p b W U g Q X B y L D I w f S Z x d W 9 0 O y w m c X V v d D t T Z W N 0 a W 9 u M S 9 D b H V i X 1 B l c m Z v c m 1 h b m N l I C g y K S 9 B d X R v U m V t b 3 Z l Z E N v b H V t b n M x L n t P Z m Y u I E x p c 3 Q g T 2 4 g V G l t Z S w y M X 0 m c X V v d D s s J n F 1 b 3 Q 7 U 2 V j d G l v b j E v Q 2 x 1 Y l 9 Q Z X J m b 3 J t Y W 5 j Z S A o M i k v Q X V 0 b 1 J l b W 9 2 Z W R D b 2 x 1 b W 5 z M S 5 7 Q 2 x 1 Y i B E a X N 0 a W 5 n d W l z a G V k I F N 0 Y X R 1 c y w y M n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D A 4 M T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T V U M T U 6 M D A 6 M D Q u N D k w M T U y M F o i I C 8 + P E V u d H J 5 I F R 5 c G U 9 I k Z p b G x D b 2 x 1 b W 5 U e X B l c y I g V m F s d W U 9 I n N C Z 1 l H Q m d Z R 0 J n W U d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N 2 E 1 M D Q 0 M S 0 4 Y m J i L T Q 5 Y z k t Y j R l Z i 1 l O T d i Y W M x Y T g x Z W I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1 i Z X J z a G l w T G l z d C 1 E a X N 0 c m l j d E R p c 3 R y a W N 0 I D A w N j Y t M j A y N D A 4 M T U v Q X V 0 b 1 J l b W 9 2 Z W R D b 2 x 1 b W 5 z M S 5 7 Q 2 9 s d W 1 u M S w w f S Z x d W 9 0 O y w m c X V v d D t T Z W N 0 a W 9 u M S 9 N Z W 1 i Z X J z a G l w T G l z d C 1 E a X N 0 c m l j d E R p c 3 R y a W N 0 I D A w N j Y t M j A y N D A 4 M T U v Q X V 0 b 1 J l b W 9 2 Z W R D b 2 x 1 b W 5 z M S 5 7 Q 2 9 s d W 1 u M i w x f S Z x d W 9 0 O y w m c X V v d D t T Z W N 0 a W 9 u M S 9 N Z W 1 i Z X J z a G l w T G l z d C 1 E a X N 0 c m l j d E R p c 3 R y a W N 0 I D A w N j Y t M j A y N D A 4 M T U v Q X V 0 b 1 J l b W 9 2 Z W R D b 2 x 1 b W 5 z M S 5 7 Q 2 9 s d W 1 u M y w y f S Z x d W 9 0 O y w m c X V v d D t T Z W N 0 a W 9 u M S 9 N Z W 1 i Z X J z a G l w T G l z d C 1 E a X N 0 c m l j d E R p c 3 R y a W N 0 I D A w N j Y t M j A y N D A 4 M T U v Q X V 0 b 1 J l b W 9 2 Z W R D b 2 x 1 b W 5 z M S 5 7 Q 2 9 s d W 1 u N C w z f S Z x d W 9 0 O y w m c X V v d D t T Z W N 0 a W 9 u M S 9 N Z W 1 i Z X J z a G l w T G l z d C 1 E a X N 0 c m l j d E R p c 3 R y a W N 0 I D A w N j Y t M j A y N D A 4 M T U v Q X V 0 b 1 J l b W 9 2 Z W R D b 2 x 1 b W 5 z M S 5 7 Q 2 9 s d W 1 u N S w 0 f S Z x d W 9 0 O y w m c X V v d D t T Z W N 0 a W 9 u M S 9 N Z W 1 i Z X J z a G l w T G l z d C 1 E a X N 0 c m l j d E R p c 3 R y a W N 0 I D A w N j Y t M j A y N D A 4 M T U v Q X V 0 b 1 J l b W 9 2 Z W R D b 2 x 1 b W 5 z M S 5 7 Q 2 9 s d W 1 u N i w 1 f S Z x d W 9 0 O y w m c X V v d D t T Z W N 0 a W 9 u M S 9 N Z W 1 i Z X J z a G l w T G l z d C 1 E a X N 0 c m l j d E R p c 3 R y a W N 0 I D A w N j Y t M j A y N D A 4 M T U v Q X V 0 b 1 J l b W 9 2 Z W R D b 2 x 1 b W 5 z M S 5 7 Q 2 9 s d W 1 u N y w 2 f S Z x d W 9 0 O y w m c X V v d D t T Z W N 0 a W 9 u M S 9 N Z W 1 i Z X J z a G l w T G l z d C 1 E a X N 0 c m l j d E R p c 3 R y a W N 0 I D A w N j Y t M j A y N D A 4 M T U v Q X V 0 b 1 J l b W 9 2 Z W R D b 2 x 1 b W 5 z M S 5 7 Q 2 9 s d W 1 u O C w 3 f S Z x d W 9 0 O y w m c X V v d D t T Z W N 0 a W 9 u M S 9 N Z W 1 i Z X J z a G l w T G l z d C 1 E a X N 0 c m l j d E R p c 3 R y a W N 0 I D A w N j Y t M j A y N D A 4 M T U v Q X V 0 b 1 J l b W 9 2 Z W R D b 2 x 1 b W 5 z M S 5 7 Q 2 9 s d W 1 u O S w 4 f S Z x d W 9 0 O y w m c X V v d D t T Z W N 0 a W 9 u M S 9 N Z W 1 i Z X J z a G l w T G l z d C 1 E a X N 0 c m l j d E R p c 3 R y a W N 0 I D A w N j Y t M j A y N D A 4 M T U v Q X V 0 b 1 J l b W 9 2 Z W R D b 2 x 1 b W 5 z M S 5 7 Q 2 9 s d W 1 u M T A s O X 0 m c X V v d D s s J n F 1 b 3 Q 7 U 2 V j d G l v b j E v T W V t Y m V y c 2 h p c E x p c 3 Q t R G l z d H J p Y 3 R E a X N 0 c m l j d C A w M D Y 2 L T I w M j Q w O D E 1 L 0 F 1 d G 9 S Z W 1 v d m V k Q 2 9 s d W 1 u c z E u e 0 N v b H V t b j E x L D E w f S Z x d W 9 0 O y w m c X V v d D t T Z W N 0 a W 9 u M S 9 N Z W 1 i Z X J z a G l w T G l z d C 1 E a X N 0 c m l j d E R p c 3 R y a W N 0 I D A w N j Y t M j A y N D A 4 M T U v Q X V 0 b 1 J l b W 9 2 Z W R D b 2 x 1 b W 5 z M S 5 7 Q 2 9 s d W 1 u M T I s M T F 9 J n F 1 b 3 Q 7 L C Z x d W 9 0 O 1 N l Y 3 R p b 2 4 x L 0 1 l b W J l c n N o a X B M a X N 0 L U R p c 3 R y a W N 0 R G l z d H J p Y 3 Q g M D A 2 N i 0 y M D I 0 M D g x N S 9 B d X R v U m V t b 3 Z l Z E N v b H V t b n M x L n t D b 2 x 1 b W 4 x M y w x M n 0 m c X V v d D s s J n F 1 b 3 Q 7 U 2 V j d G l v b j E v T W V t Y m V y c 2 h p c E x p c 3 Q t R G l z d H J p Y 3 R E a X N 0 c m l j d C A w M D Y 2 L T I w M j Q w O D E 1 L 0 F 1 d G 9 S Z W 1 v d m V k Q 2 9 s d W 1 u c z E u e 0 N v b H V t b j E 0 L D E z f S Z x d W 9 0 O y w m c X V v d D t T Z W N 0 a W 9 u M S 9 N Z W 1 i Z X J z a G l w T G l z d C 1 E a X N 0 c m l j d E R p c 3 R y a W N 0 I D A w N j Y t M j A y N D A 4 M T U v Q X V 0 b 1 J l b W 9 2 Z W R D b 2 x 1 b W 5 z M S 5 7 Q 2 9 s d W 1 u M T U s M T R 9 J n F 1 b 3 Q 7 L C Z x d W 9 0 O 1 N l Y 3 R p b 2 4 x L 0 1 l b W J l c n N o a X B M a X N 0 L U R p c 3 R y a W N 0 R G l z d H J p Y 3 Q g M D A 2 N i 0 y M D I 0 M D g x N S 9 B d X R v U m V t b 3 Z l Z E N v b H V t b n M x L n t D b 2 x 1 b W 4 x N i w x N X 0 m c X V v d D s s J n F 1 b 3 Q 7 U 2 V j d G l v b j E v T W V t Y m V y c 2 h p c E x p c 3 Q t R G l z d H J p Y 3 R E a X N 0 c m l j d C A w M D Y 2 L T I w M j Q w O D E 1 L 0 F 1 d G 9 S Z W 1 v d m V k Q 2 9 s d W 1 u c z E u e 0 N v b H V t b j E 3 L D E 2 f S Z x d W 9 0 O y w m c X V v d D t T Z W N 0 a W 9 u M S 9 N Z W 1 i Z X J z a G l w T G l z d C 1 E a X N 0 c m l j d E R p c 3 R y a W N 0 I D A w N j Y t M j A y N D A 4 M T U v Q X V 0 b 1 J l b W 9 2 Z W R D b 2 x 1 b W 5 z M S 5 7 Q 2 9 s d W 1 u M T g s M T d 9 J n F 1 b 3 Q 7 L C Z x d W 9 0 O 1 N l Y 3 R p b 2 4 x L 0 1 l b W J l c n N o a X B M a X N 0 L U R p c 3 R y a W N 0 R G l z d H J p Y 3 Q g M D A 2 N i 0 y M D I 0 M D g x N S 9 B d X R v U m V t b 3 Z l Z E N v b H V t b n M x L n t D b 2 x 1 b W 4 x O S w x O H 0 m c X V v d D s s J n F 1 b 3 Q 7 U 2 V j d G l v b j E v T W V t Y m V y c 2 h p c E x p c 3 Q t R G l z d H J p Y 3 R E a X N 0 c m l j d C A w M D Y 2 L T I w M j Q w O D E 1 L 0 F 1 d G 9 S Z W 1 v d m V k Q 2 9 s d W 1 u c z E u e 0 N v b H V t b j I w L D E 5 f S Z x d W 9 0 O y w m c X V v d D t T Z W N 0 a W 9 u M S 9 N Z W 1 i Z X J z a G l w T G l z d C 1 E a X N 0 c m l j d E R p c 3 R y a W N 0 I D A w N j Y t M j A y N D A 4 M T U v Q X V 0 b 1 J l b W 9 2 Z W R D b 2 x 1 b W 5 z M S 5 7 Q 2 9 s d W 1 u M j E s M j B 9 J n F 1 b 3 Q 7 L C Z x d W 9 0 O 1 N l Y 3 R p b 2 4 x L 0 1 l b W J l c n N o a X B M a X N 0 L U R p c 3 R y a W N 0 R G l z d H J p Y 3 Q g M D A 2 N i 0 y M D I 0 M D g x N S 9 B d X R v U m V t b 3 Z l Z E N v b H V t b n M x L n t D b 2 x 1 b W 4 y M i w y M X 0 m c X V v d D s s J n F 1 b 3 Q 7 U 2 V j d G l v b j E v T W V t Y m V y c 2 h p c E x p c 3 Q t R G l z d H J p Y 3 R E a X N 0 c m l j d C A w M D Y 2 L T I w M j Q w O D E 1 L 0 F 1 d G 9 S Z W 1 v d m V k Q 2 9 s d W 1 u c z E u e 0 N v b H V t b j I z L D I y f S Z x d W 9 0 O y w m c X V v d D t T Z W N 0 a W 9 u M S 9 N Z W 1 i Z X J z a G l w T G l z d C 1 E a X N 0 c m l j d E R p c 3 R y a W N 0 I D A w N j Y t M j A y N D A 4 M T U v Q X V 0 b 1 J l b W 9 2 Z W R D b 2 x 1 b W 5 z M S 5 7 Q 2 9 s d W 1 u M j Q s M j N 9 J n F 1 b 3 Q 7 L C Z x d W 9 0 O 1 N l Y 3 R p b 2 4 x L 0 1 l b W J l c n N o a X B M a X N 0 L U R p c 3 R y a W N 0 R G l z d H J p Y 3 Q g M D A 2 N i 0 y M D I 0 M D g x N S 9 B d X R v U m V t b 3 Z l Z E N v b H V t b n M x L n t D b 2 x 1 b W 4 y N S w y N H 0 m c X V v d D s s J n F 1 b 3 Q 7 U 2 V j d G l v b j E v T W V t Y m V y c 2 h p c E x p c 3 Q t R G l z d H J p Y 3 R E a X N 0 c m l j d C A w M D Y 2 L T I w M j Q w O D E 1 L 0 F 1 d G 9 S Z W 1 v d m V k Q 2 9 s d W 1 u c z E u e 0 N v b H V t b j I 2 L D I 1 f S Z x d W 9 0 O y w m c X V v d D t T Z W N 0 a W 9 u M S 9 N Z W 1 i Z X J z a G l w T G l z d C 1 E a X N 0 c m l j d E R p c 3 R y a W N 0 I D A w N j Y t M j A y N D A 4 M T U v Q X V 0 b 1 J l b W 9 2 Z W R D b 2 x 1 b W 5 z M S 5 7 Q 2 9 s d W 1 u M j c s M j Z 9 J n F 1 b 3 Q 7 L C Z x d W 9 0 O 1 N l Y 3 R p b 2 4 x L 0 1 l b W J l c n N o a X B M a X N 0 L U R p c 3 R y a W N 0 R G l z d H J p Y 3 Q g M D A 2 N i 0 y M D I 0 M D g x N S 9 B d X R v U m V t b 3 Z l Z E N v b H V t b n M x L n t D b 2 x 1 b W 4 y O C w y N 3 0 m c X V v d D s s J n F 1 b 3 Q 7 U 2 V j d G l v b j E v T W V t Y m V y c 2 h p c E x p c 3 Q t R G l z d H J p Y 3 R E a X N 0 c m l j d C A w M D Y 2 L T I w M j Q w O D E 1 L 0 F 1 d G 9 S Z W 1 v d m V k Q 2 9 s d W 1 u c z E u e 0 N v b H V t b j I 5 L D I 4 f S Z x d W 9 0 O y w m c X V v d D t T Z W N 0 a W 9 u M S 9 N Z W 1 i Z X J z a G l w T G l z d C 1 E a X N 0 c m l j d E R p c 3 R y a W N 0 I D A w N j Y t M j A y N D A 4 M T U v Q X V 0 b 1 J l b W 9 2 Z W R D b 2 x 1 b W 5 z M S 5 7 Q 2 9 s d W 1 u M z A s M j l 9 J n F 1 b 3 Q 7 L C Z x d W 9 0 O 1 N l Y 3 R p b 2 4 x L 0 1 l b W J l c n N o a X B M a X N 0 L U R p c 3 R y a W N 0 R G l z d H J p Y 3 Q g M D A 2 N i 0 y M D I 0 M D g x N S 9 B d X R v U m V t b 3 Z l Z E N v b H V t b n M x L n t D b 2 x 1 b W 4 z M S w z M H 0 m c X V v d D s s J n F 1 b 3 Q 7 U 2 V j d G l v b j E v T W V t Y m V y c 2 h p c E x p c 3 Q t R G l z d H J p Y 3 R E a X N 0 c m l j d C A w M D Y 2 L T I w M j Q w O D E 1 L 0 F 1 d G 9 S Z W 1 v d m V k Q 2 9 s d W 1 u c z E u e 0 N v b H V t b j M y L D M x f S Z x d W 9 0 O y w m c X V v d D t T Z W N 0 a W 9 u M S 9 N Z W 1 i Z X J z a G l w T G l z d C 1 E a X N 0 c m l j d E R p c 3 R y a W N 0 I D A w N j Y t M j A y N D A 4 M T U v Q X V 0 b 1 J l b W 9 2 Z W R D b 2 x 1 b W 5 z M S 5 7 Q 2 9 s d W 1 u M z M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N Z W 1 i Z X J z a G l w T G l z d C 1 E a X N 0 c m l j d E R p c 3 R y a W N 0 I D A w N j Y t M j A y N D A 4 M T U v Q X V 0 b 1 J l b W 9 2 Z W R D b 2 x 1 b W 5 z M S 5 7 Q 2 9 s d W 1 u M S w w f S Z x d W 9 0 O y w m c X V v d D t T Z W N 0 a W 9 u M S 9 N Z W 1 i Z X J z a G l w T G l z d C 1 E a X N 0 c m l j d E R p c 3 R y a W N 0 I D A w N j Y t M j A y N D A 4 M T U v Q X V 0 b 1 J l b W 9 2 Z W R D b 2 x 1 b W 5 z M S 5 7 Q 2 9 s d W 1 u M i w x f S Z x d W 9 0 O y w m c X V v d D t T Z W N 0 a W 9 u M S 9 N Z W 1 i Z X J z a G l w T G l z d C 1 E a X N 0 c m l j d E R p c 3 R y a W N 0 I D A w N j Y t M j A y N D A 4 M T U v Q X V 0 b 1 J l b W 9 2 Z W R D b 2 x 1 b W 5 z M S 5 7 Q 2 9 s d W 1 u M y w y f S Z x d W 9 0 O y w m c X V v d D t T Z W N 0 a W 9 u M S 9 N Z W 1 i Z X J z a G l w T G l z d C 1 E a X N 0 c m l j d E R p c 3 R y a W N 0 I D A w N j Y t M j A y N D A 4 M T U v Q X V 0 b 1 J l b W 9 2 Z W R D b 2 x 1 b W 5 z M S 5 7 Q 2 9 s d W 1 u N C w z f S Z x d W 9 0 O y w m c X V v d D t T Z W N 0 a W 9 u M S 9 N Z W 1 i Z X J z a G l w T G l z d C 1 E a X N 0 c m l j d E R p c 3 R y a W N 0 I D A w N j Y t M j A y N D A 4 M T U v Q X V 0 b 1 J l b W 9 2 Z W R D b 2 x 1 b W 5 z M S 5 7 Q 2 9 s d W 1 u N S w 0 f S Z x d W 9 0 O y w m c X V v d D t T Z W N 0 a W 9 u M S 9 N Z W 1 i Z X J z a G l w T G l z d C 1 E a X N 0 c m l j d E R p c 3 R y a W N 0 I D A w N j Y t M j A y N D A 4 M T U v Q X V 0 b 1 J l b W 9 2 Z W R D b 2 x 1 b W 5 z M S 5 7 Q 2 9 s d W 1 u N i w 1 f S Z x d W 9 0 O y w m c X V v d D t T Z W N 0 a W 9 u M S 9 N Z W 1 i Z X J z a G l w T G l z d C 1 E a X N 0 c m l j d E R p c 3 R y a W N 0 I D A w N j Y t M j A y N D A 4 M T U v Q X V 0 b 1 J l b W 9 2 Z W R D b 2 x 1 b W 5 z M S 5 7 Q 2 9 s d W 1 u N y w 2 f S Z x d W 9 0 O y w m c X V v d D t T Z W N 0 a W 9 u M S 9 N Z W 1 i Z X J z a G l w T G l z d C 1 E a X N 0 c m l j d E R p c 3 R y a W N 0 I D A w N j Y t M j A y N D A 4 M T U v Q X V 0 b 1 J l b W 9 2 Z W R D b 2 x 1 b W 5 z M S 5 7 Q 2 9 s d W 1 u O C w 3 f S Z x d W 9 0 O y w m c X V v d D t T Z W N 0 a W 9 u M S 9 N Z W 1 i Z X J z a G l w T G l z d C 1 E a X N 0 c m l j d E R p c 3 R y a W N 0 I D A w N j Y t M j A y N D A 4 M T U v Q X V 0 b 1 J l b W 9 2 Z W R D b 2 x 1 b W 5 z M S 5 7 Q 2 9 s d W 1 u O S w 4 f S Z x d W 9 0 O y w m c X V v d D t T Z W N 0 a W 9 u M S 9 N Z W 1 i Z X J z a G l w T G l z d C 1 E a X N 0 c m l j d E R p c 3 R y a W N 0 I D A w N j Y t M j A y N D A 4 M T U v Q X V 0 b 1 J l b W 9 2 Z W R D b 2 x 1 b W 5 z M S 5 7 Q 2 9 s d W 1 u M T A s O X 0 m c X V v d D s s J n F 1 b 3 Q 7 U 2 V j d G l v b j E v T W V t Y m V y c 2 h p c E x p c 3 Q t R G l z d H J p Y 3 R E a X N 0 c m l j d C A w M D Y 2 L T I w M j Q w O D E 1 L 0 F 1 d G 9 S Z W 1 v d m V k Q 2 9 s d W 1 u c z E u e 0 N v b H V t b j E x L D E w f S Z x d W 9 0 O y w m c X V v d D t T Z W N 0 a W 9 u M S 9 N Z W 1 i Z X J z a G l w T G l z d C 1 E a X N 0 c m l j d E R p c 3 R y a W N 0 I D A w N j Y t M j A y N D A 4 M T U v Q X V 0 b 1 J l b W 9 2 Z W R D b 2 x 1 b W 5 z M S 5 7 Q 2 9 s d W 1 u M T I s M T F 9 J n F 1 b 3 Q 7 L C Z x d W 9 0 O 1 N l Y 3 R p b 2 4 x L 0 1 l b W J l c n N o a X B M a X N 0 L U R p c 3 R y a W N 0 R G l z d H J p Y 3 Q g M D A 2 N i 0 y M D I 0 M D g x N S 9 B d X R v U m V t b 3 Z l Z E N v b H V t b n M x L n t D b 2 x 1 b W 4 x M y w x M n 0 m c X V v d D s s J n F 1 b 3 Q 7 U 2 V j d G l v b j E v T W V t Y m V y c 2 h p c E x p c 3 Q t R G l z d H J p Y 3 R E a X N 0 c m l j d C A w M D Y 2 L T I w M j Q w O D E 1 L 0 F 1 d G 9 S Z W 1 v d m V k Q 2 9 s d W 1 u c z E u e 0 N v b H V t b j E 0 L D E z f S Z x d W 9 0 O y w m c X V v d D t T Z W N 0 a W 9 u M S 9 N Z W 1 i Z X J z a G l w T G l z d C 1 E a X N 0 c m l j d E R p c 3 R y a W N 0 I D A w N j Y t M j A y N D A 4 M T U v Q X V 0 b 1 J l b W 9 2 Z W R D b 2 x 1 b W 5 z M S 5 7 Q 2 9 s d W 1 u M T U s M T R 9 J n F 1 b 3 Q 7 L C Z x d W 9 0 O 1 N l Y 3 R p b 2 4 x L 0 1 l b W J l c n N o a X B M a X N 0 L U R p c 3 R y a W N 0 R G l z d H J p Y 3 Q g M D A 2 N i 0 y M D I 0 M D g x N S 9 B d X R v U m V t b 3 Z l Z E N v b H V t b n M x L n t D b 2 x 1 b W 4 x N i w x N X 0 m c X V v d D s s J n F 1 b 3 Q 7 U 2 V j d G l v b j E v T W V t Y m V y c 2 h p c E x p c 3 Q t R G l z d H J p Y 3 R E a X N 0 c m l j d C A w M D Y 2 L T I w M j Q w O D E 1 L 0 F 1 d G 9 S Z W 1 v d m V k Q 2 9 s d W 1 u c z E u e 0 N v b H V t b j E 3 L D E 2 f S Z x d W 9 0 O y w m c X V v d D t T Z W N 0 a W 9 u M S 9 N Z W 1 i Z X J z a G l w T G l z d C 1 E a X N 0 c m l j d E R p c 3 R y a W N 0 I D A w N j Y t M j A y N D A 4 M T U v Q X V 0 b 1 J l b W 9 2 Z W R D b 2 x 1 b W 5 z M S 5 7 Q 2 9 s d W 1 u M T g s M T d 9 J n F 1 b 3 Q 7 L C Z x d W 9 0 O 1 N l Y 3 R p b 2 4 x L 0 1 l b W J l c n N o a X B M a X N 0 L U R p c 3 R y a W N 0 R G l z d H J p Y 3 Q g M D A 2 N i 0 y M D I 0 M D g x N S 9 B d X R v U m V t b 3 Z l Z E N v b H V t b n M x L n t D b 2 x 1 b W 4 x O S w x O H 0 m c X V v d D s s J n F 1 b 3 Q 7 U 2 V j d G l v b j E v T W V t Y m V y c 2 h p c E x p c 3 Q t R G l z d H J p Y 3 R E a X N 0 c m l j d C A w M D Y 2 L T I w M j Q w O D E 1 L 0 F 1 d G 9 S Z W 1 v d m V k Q 2 9 s d W 1 u c z E u e 0 N v b H V t b j I w L D E 5 f S Z x d W 9 0 O y w m c X V v d D t T Z W N 0 a W 9 u M S 9 N Z W 1 i Z X J z a G l w T G l z d C 1 E a X N 0 c m l j d E R p c 3 R y a W N 0 I D A w N j Y t M j A y N D A 4 M T U v Q X V 0 b 1 J l b W 9 2 Z W R D b 2 x 1 b W 5 z M S 5 7 Q 2 9 s d W 1 u M j E s M j B 9 J n F 1 b 3 Q 7 L C Z x d W 9 0 O 1 N l Y 3 R p b 2 4 x L 0 1 l b W J l c n N o a X B M a X N 0 L U R p c 3 R y a W N 0 R G l z d H J p Y 3 Q g M D A 2 N i 0 y M D I 0 M D g x N S 9 B d X R v U m V t b 3 Z l Z E N v b H V t b n M x L n t D b 2 x 1 b W 4 y M i w y M X 0 m c X V v d D s s J n F 1 b 3 Q 7 U 2 V j d G l v b j E v T W V t Y m V y c 2 h p c E x p c 3 Q t R G l z d H J p Y 3 R E a X N 0 c m l j d C A w M D Y 2 L T I w M j Q w O D E 1 L 0 F 1 d G 9 S Z W 1 v d m V k Q 2 9 s d W 1 u c z E u e 0 N v b H V t b j I z L D I y f S Z x d W 9 0 O y w m c X V v d D t T Z W N 0 a W 9 u M S 9 N Z W 1 i Z X J z a G l w T G l z d C 1 E a X N 0 c m l j d E R p c 3 R y a W N 0 I D A w N j Y t M j A y N D A 4 M T U v Q X V 0 b 1 J l b W 9 2 Z W R D b 2 x 1 b W 5 z M S 5 7 Q 2 9 s d W 1 u M j Q s M j N 9 J n F 1 b 3 Q 7 L C Z x d W 9 0 O 1 N l Y 3 R p b 2 4 x L 0 1 l b W J l c n N o a X B M a X N 0 L U R p c 3 R y a W N 0 R G l z d H J p Y 3 Q g M D A 2 N i 0 y M D I 0 M D g x N S 9 B d X R v U m V t b 3 Z l Z E N v b H V t b n M x L n t D b 2 x 1 b W 4 y N S w y N H 0 m c X V v d D s s J n F 1 b 3 Q 7 U 2 V j d G l v b j E v T W V t Y m V y c 2 h p c E x p c 3 Q t R G l z d H J p Y 3 R E a X N 0 c m l j d C A w M D Y 2 L T I w M j Q w O D E 1 L 0 F 1 d G 9 S Z W 1 v d m V k Q 2 9 s d W 1 u c z E u e 0 N v b H V t b j I 2 L D I 1 f S Z x d W 9 0 O y w m c X V v d D t T Z W N 0 a W 9 u M S 9 N Z W 1 i Z X J z a G l w T G l z d C 1 E a X N 0 c m l j d E R p c 3 R y a W N 0 I D A w N j Y t M j A y N D A 4 M T U v Q X V 0 b 1 J l b W 9 2 Z W R D b 2 x 1 b W 5 z M S 5 7 Q 2 9 s d W 1 u M j c s M j Z 9 J n F 1 b 3 Q 7 L C Z x d W 9 0 O 1 N l Y 3 R p b 2 4 x L 0 1 l b W J l c n N o a X B M a X N 0 L U R p c 3 R y a W N 0 R G l z d H J p Y 3 Q g M D A 2 N i 0 y M D I 0 M D g x N S 9 B d X R v U m V t b 3 Z l Z E N v b H V t b n M x L n t D b 2 x 1 b W 4 y O C w y N 3 0 m c X V v d D s s J n F 1 b 3 Q 7 U 2 V j d G l v b j E v T W V t Y m V y c 2 h p c E x p c 3 Q t R G l z d H J p Y 3 R E a X N 0 c m l j d C A w M D Y 2 L T I w M j Q w O D E 1 L 0 F 1 d G 9 S Z W 1 v d m V k Q 2 9 s d W 1 u c z E u e 0 N v b H V t b j I 5 L D I 4 f S Z x d W 9 0 O y w m c X V v d D t T Z W N 0 a W 9 u M S 9 N Z W 1 i Z X J z a G l w T G l z d C 1 E a X N 0 c m l j d E R p c 3 R y a W N 0 I D A w N j Y t M j A y N D A 4 M T U v Q X V 0 b 1 J l b W 9 2 Z W R D b 2 x 1 b W 5 z M S 5 7 Q 2 9 s d W 1 u M z A s M j l 9 J n F 1 b 3 Q 7 L C Z x d W 9 0 O 1 N l Y 3 R p b 2 4 x L 0 1 l b W J l c n N o a X B M a X N 0 L U R p c 3 R y a W N 0 R G l z d H J p Y 3 Q g M D A 2 N i 0 y M D I 0 M D g x N S 9 B d X R v U m V t b 3 Z l Z E N v b H V t b n M x L n t D b 2 x 1 b W 4 z M S w z M H 0 m c X V v d D s s J n F 1 b 3 Q 7 U 2 V j d G l v b j E v T W V t Y m V y c 2 h p c E x p c 3 Q t R G l z d H J p Y 3 R E a X N 0 c m l j d C A w M D Y 2 L T I w M j Q w O D E 1 L 0 F 1 d G 9 S Z W 1 v d m V k Q 2 9 s d W 1 u c z E u e 0 N v b H V t b j M y L D M x f S Z x d W 9 0 O y w m c X V v d D t T Z W N 0 a W 9 u M S 9 N Z W 1 i Z X J z a G l w T G l z d C 1 E a X N 0 c m l j d E R p c 3 R y a W N 0 I D A w N j Y t M j A y N D A 4 M T U v Q X V 0 b 1 J l b W 9 2 Z W R D b 2 x 1 b W 5 z M S 5 7 Q 2 9 s d W 1 u M z M s M z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l z d H J p Y 3 R f U G V y Z m 9 y b W F u Y 2 U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w M 1 Q w N D o y M z o x M S 4 0 M D k z N z M x W i I g L z 4 8 R W 5 0 c n k g V H l w Z T 0 i R m l s b E N v b H V t b l R 5 c G V z I i B W Y W x 1 Z T 0 i c 0 J n W U R B d 1 l E Q X d N R E F 3 T U R C Z 1 k 9 I i A v P j x F b n R y e S B U e X B l P S J G a W x s Q 2 9 s d W 1 u T m F t Z X M i I F Z h b H V l P S J z W y Z x d W 9 0 O 0 R p c 3 R y a W N 0 J n F 1 b 3 Q 7 L C Z x d W 9 0 O 0 R p d m l z a W 9 u J n F 1 b 3 Q 7 L C Z x d W 9 0 O 0 F y Z W E m c X V v d D s s J n F 1 b 3 Q 7 Q 2 x 1 Y i Z x d W 9 0 O y w m c X V v d D t D b H V i I E 5 h b W U m c X V v d D s s J n F 1 b 3 Q 7 T m V 3 J n F 1 b 3 Q 7 L C Z x d W 9 0 O 0 x h d G U g U m V u L i Z x d W 9 0 O y w m c X V v d D t P Y 3 Q u I F J l b i 4 m c X V v d D s s J n F 1 b 3 Q 7 Q X B y L i B S Z W 4 u J n F 1 b 3 Q 7 L C Z x d W 9 0 O 1 R v d G F s I F J l b i 4 m c X V v d D s s J n F 1 b 3 Q 7 V G 9 0 Y W w g Q 2 h h c n Q m c X V v d D s s J n F 1 b 3 Q 7 V G 9 0 Y W w g d G 8 g R G F 0 Z S Z x d W 9 0 O y w m c X V v d D t E a X N 0 a W 5 n d W l z a G V k I F N 0 Y X R 1 c y Z x d W 9 0 O y w m c X V v d D t D a G F y d G V y I E R h d G U v U 3 V z c G V u Z C B E Y X R l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w M z d j N D N k L T g w N m Y t N D g 5 O S 1 h Y j g 2 L T l l O W M 4 N W V m Y m R m M i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c 3 R y a W N 0 X 1 B l c m Z v c m 1 h b m N l I C g z K S 9 B d X R v U m V t b 3 Z l Z E N v b H V t b n M x L n t E a X N 0 c m l j d C w w f S Z x d W 9 0 O y w m c X V v d D t T Z W N 0 a W 9 u M S 9 E a X N 0 c m l j d F 9 Q Z X J m b 3 J t Y W 5 j Z S A o M y k v Q X V 0 b 1 J l b W 9 2 Z W R D b 2 x 1 b W 5 z M S 5 7 R G l 2 a X N p b 2 4 s M X 0 m c X V v d D s s J n F 1 b 3 Q 7 U 2 V j d G l v b j E v R G l z d H J p Y 3 R f U G V y Z m 9 y b W F u Y 2 U g K D M p L 0 F 1 d G 9 S Z W 1 v d m V k Q 2 9 s d W 1 u c z E u e 0 F y Z W E s M n 0 m c X V v d D s s J n F 1 b 3 Q 7 U 2 V j d G l v b j E v R G l z d H J p Y 3 R f U G V y Z m 9 y b W F u Y 2 U g K D M p L 0 F 1 d G 9 S Z W 1 v d m V k Q 2 9 s d W 1 u c z E u e 0 N s d W I s M 3 0 m c X V v d D s s J n F 1 b 3 Q 7 U 2 V j d G l v b j E v R G l z d H J p Y 3 R f U G V y Z m 9 y b W F u Y 2 U g K D M p L 0 F 1 d G 9 S Z W 1 v d m V k Q 2 9 s d W 1 u c z E u e 0 N s d W I g T m F t Z S w 0 f S Z x d W 9 0 O y w m c X V v d D t T Z W N 0 a W 9 u M S 9 E a X N 0 c m l j d F 9 Q Z X J m b 3 J t Y W 5 j Z S A o M y k v Q X V 0 b 1 J l b W 9 2 Z W R D b 2 x 1 b W 5 z M S 5 7 T m V 3 L D V 9 J n F 1 b 3 Q 7 L C Z x d W 9 0 O 1 N l Y 3 R p b 2 4 x L 0 R p c 3 R y a W N 0 X 1 B l c m Z v c m 1 h b m N l I C g z K S 9 B d X R v U m V t b 3 Z l Z E N v b H V t b n M x L n t M Y X R l I F J l b i 4 s N n 0 m c X V v d D s s J n F 1 b 3 Q 7 U 2 V j d G l v b j E v R G l z d H J p Y 3 R f U G V y Z m 9 y b W F u Y 2 U g K D M p L 0 F 1 d G 9 S Z W 1 v d m V k Q 2 9 s d W 1 u c z E u e 0 9 j d C 4 g U m V u L i w 3 f S Z x d W 9 0 O y w m c X V v d D t T Z W N 0 a W 9 u M S 9 E a X N 0 c m l j d F 9 Q Z X J m b 3 J t Y W 5 j Z S A o M y k v Q X V 0 b 1 J l b W 9 2 Z W R D b 2 x 1 b W 5 z M S 5 7 Q X B y L i B S Z W 4 u L D h 9 J n F 1 b 3 Q 7 L C Z x d W 9 0 O 1 N l Y 3 R p b 2 4 x L 0 R p c 3 R y a W N 0 X 1 B l c m Z v c m 1 h b m N l I C g z K S 9 B d X R v U m V t b 3 Z l Z E N v b H V t b n M x L n t U b 3 R h b C B S Z W 4 u L D l 9 J n F 1 b 3 Q 7 L C Z x d W 9 0 O 1 N l Y 3 R p b 2 4 x L 0 R p c 3 R y a W N 0 X 1 B l c m Z v c m 1 h b m N l I C g z K S 9 B d X R v U m V t b 3 Z l Z E N v b H V t b n M x L n t U b 3 R h b C B D a G F y d C w x M H 0 m c X V v d D s s J n F 1 b 3 Q 7 U 2 V j d G l v b j E v R G l z d H J p Y 3 R f U G V y Z m 9 y b W F u Y 2 U g K D M p L 0 F 1 d G 9 S Z W 1 v d m V k Q 2 9 s d W 1 u c z E u e 1 R v d G F s I H R v I E R h d G U s M T F 9 J n F 1 b 3 Q 7 L C Z x d W 9 0 O 1 N l Y 3 R p b 2 4 x L 0 R p c 3 R y a W N 0 X 1 B l c m Z v c m 1 h b m N l I C g z K S 9 B d X R v U m V t b 3 Z l Z E N v b H V t b n M x L n t E a X N 0 a W 5 n d W l z a G V k I F N 0 Y X R 1 c y w x M n 0 m c X V v d D s s J n F 1 b 3 Q 7 U 2 V j d G l v b j E v R G l z d H J p Y 3 R f U G V y Z m 9 y b W F u Y 2 U g K D M p L 0 F 1 d G 9 S Z W 1 v d m V k Q 2 9 s d W 1 u c z E u e 0 N o Y X J 0 Z X I g R G F 0 Z S 9 T d X N w Z W 5 k I E R h d G U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a X N 0 c m l j d F 9 Q Z X J m b 3 J t Y W 5 j Z S A o M y k v Q X V 0 b 1 J l b W 9 2 Z W R D b 2 x 1 b W 5 z M S 5 7 R G l z d H J p Y 3 Q s M H 0 m c X V v d D s s J n F 1 b 3 Q 7 U 2 V j d G l v b j E v R G l z d H J p Y 3 R f U G V y Z m 9 y b W F u Y 2 U g K D M p L 0 F 1 d G 9 S Z W 1 v d m V k Q 2 9 s d W 1 u c z E u e 0 R p d m l z a W 9 u L D F 9 J n F 1 b 3 Q 7 L C Z x d W 9 0 O 1 N l Y 3 R p b 2 4 x L 0 R p c 3 R y a W N 0 X 1 B l c m Z v c m 1 h b m N l I C g z K S 9 B d X R v U m V t b 3 Z l Z E N v b H V t b n M x L n t B c m V h L D J 9 J n F 1 b 3 Q 7 L C Z x d W 9 0 O 1 N l Y 3 R p b 2 4 x L 0 R p c 3 R y a W N 0 X 1 B l c m Z v c m 1 h b m N l I C g z K S 9 B d X R v U m V t b 3 Z l Z E N v b H V t b n M x L n t D b H V i L D N 9 J n F 1 b 3 Q 7 L C Z x d W 9 0 O 1 N l Y 3 R p b 2 4 x L 0 R p c 3 R y a W N 0 X 1 B l c m Z v c m 1 h b m N l I C g z K S 9 B d X R v U m V t b 3 Z l Z E N v b H V t b n M x L n t D b H V i I E 5 h b W U s N H 0 m c X V v d D s s J n F 1 b 3 Q 7 U 2 V j d G l v b j E v R G l z d H J p Y 3 R f U G V y Z m 9 y b W F u Y 2 U g K D M p L 0 F 1 d G 9 S Z W 1 v d m V k Q 2 9 s d W 1 u c z E u e 0 5 l d y w 1 f S Z x d W 9 0 O y w m c X V v d D t T Z W N 0 a W 9 u M S 9 E a X N 0 c m l j d F 9 Q Z X J m b 3 J t Y W 5 j Z S A o M y k v Q X V 0 b 1 J l b W 9 2 Z W R D b 2 x 1 b W 5 z M S 5 7 T G F 0 Z S B S Z W 4 u L D Z 9 J n F 1 b 3 Q 7 L C Z x d W 9 0 O 1 N l Y 3 R p b 2 4 x L 0 R p c 3 R y a W N 0 X 1 B l c m Z v c m 1 h b m N l I C g z K S 9 B d X R v U m V t b 3 Z l Z E N v b H V t b n M x L n t P Y 3 Q u I F J l b i 4 s N 3 0 m c X V v d D s s J n F 1 b 3 Q 7 U 2 V j d G l v b j E v R G l z d H J p Y 3 R f U G V y Z m 9 y b W F u Y 2 U g K D M p L 0 F 1 d G 9 S Z W 1 v d m V k Q 2 9 s d W 1 u c z E u e 0 F w c i 4 g U m V u L i w 4 f S Z x d W 9 0 O y w m c X V v d D t T Z W N 0 a W 9 u M S 9 E a X N 0 c m l j d F 9 Q Z X J m b 3 J t Y W 5 j Z S A o M y k v Q X V 0 b 1 J l b W 9 2 Z W R D b 2 x 1 b W 5 z M S 5 7 V G 9 0 Y W w g U m V u L i w 5 f S Z x d W 9 0 O y w m c X V v d D t T Z W N 0 a W 9 u M S 9 E a X N 0 c m l j d F 9 Q Z X J m b 3 J t Y W 5 j Z S A o M y k v Q X V 0 b 1 J l b W 9 2 Z W R D b 2 x 1 b W 5 z M S 5 7 V G 9 0 Y W w g Q 2 h h c n Q s M T B 9 J n F 1 b 3 Q 7 L C Z x d W 9 0 O 1 N l Y 3 R p b 2 4 x L 0 R p c 3 R y a W N 0 X 1 B l c m Z v c m 1 h b m N l I C g z K S 9 B d X R v U m V t b 3 Z l Z E N v b H V t b n M x L n t U b 3 R h b C B 0 b y B E Y X R l L D E x f S Z x d W 9 0 O y w m c X V v d D t T Z W N 0 a W 9 u M S 9 E a X N 0 c m l j d F 9 Q Z X J m b 3 J t Y W 5 j Z S A o M y k v Q X V 0 b 1 J l b W 9 2 Z W R D b 2 x 1 b W 5 z M S 5 7 R G l z d G l u Z 3 V p c 2 h l Z C B T d G F 0 d X M s M T J 9 J n F 1 b 3 Q 7 L C Z x d W 9 0 O 1 N l Y 3 R p b 2 4 x L 0 R p c 3 R y a W N 0 X 1 B l c m Z v c m 1 h b m N l I C g z K S 9 B d X R v U m V t b 3 Z l Z E N v b H V t b n M x L n t D a G F y d G V y I E R h d G U v U 3 V z c G V u Z C B E Y X R l L D E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l b W J l c n N o a X B M a X N 0 L U R p c 3 R y a W N 0 R G l z d H J p Y 3 Q l M j A w M D Y 2 L T I w M j Q w O T E 2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4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N l Q y M D o y N z o 0 M C 4 1 O T c 2 M j U w W i I g L z 4 8 R W 5 0 c n k g V H l w Z T 0 i R m l s b E N v b H V t b l R 5 c G V z I i B W Y W x 1 Z T 0 i c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3 M T V k Z G Y x L T Y y N W U t N G E 1 M S 1 i M z g x L T U w Z G V i N D c z M D U 2 Z i I g L z 4 8 R W 5 0 c n k g V H l w Z T 0 i U m V s Y X R p b 2 5 z a G l w S W 5 m b 0 N v b n R h a W 5 l c i I g V m F s d W U 9 I n N 7 J n F 1 b 3 Q 7 Y 2 9 s d W 1 u Q 2 9 1 b n Q m c X V v d D s 6 M z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b W J l c n N o a X B M a X N 0 L U R p c 3 R y a W N 0 R G l z d H J p Y 3 Q g M D A 2 N i 0 y M D I 0 M D k x N i 9 B d X R v U m V t b 3 Z l Z E N v b H V t b n M x L n t D b 2 x 1 b W 4 x L D B 9 J n F 1 b 3 Q 7 L C Z x d W 9 0 O 1 N l Y 3 R p b 2 4 x L 0 1 l b W J l c n N o a X B M a X N 0 L U R p c 3 R y a W N 0 R G l z d H J p Y 3 Q g M D A 2 N i 0 y M D I 0 M D k x N i 9 B d X R v U m V t b 3 Z l Z E N v b H V t b n M x L n t D b 2 x 1 b W 4 y L D F 9 J n F 1 b 3 Q 7 L C Z x d W 9 0 O 1 N l Y 3 R p b 2 4 x L 0 1 l b W J l c n N o a X B M a X N 0 L U R p c 3 R y a W N 0 R G l z d H J p Y 3 Q g M D A 2 N i 0 y M D I 0 M D k x N i 9 B d X R v U m V t b 3 Z l Z E N v b H V t b n M x L n t D b 2 x 1 b W 4 z L D J 9 J n F 1 b 3 Q 7 L C Z x d W 9 0 O 1 N l Y 3 R p b 2 4 x L 0 1 l b W J l c n N o a X B M a X N 0 L U R p c 3 R y a W N 0 R G l z d H J p Y 3 Q g M D A 2 N i 0 y M D I 0 M D k x N i 9 B d X R v U m V t b 3 Z l Z E N v b H V t b n M x L n t D b 2 x 1 b W 4 0 L D N 9 J n F 1 b 3 Q 7 L C Z x d W 9 0 O 1 N l Y 3 R p b 2 4 x L 0 1 l b W J l c n N o a X B M a X N 0 L U R p c 3 R y a W N 0 R G l z d H J p Y 3 Q g M D A 2 N i 0 y M D I 0 M D k x N i 9 B d X R v U m V t b 3 Z l Z E N v b H V t b n M x L n t D b 2 x 1 b W 4 1 L D R 9 J n F 1 b 3 Q 7 L C Z x d W 9 0 O 1 N l Y 3 R p b 2 4 x L 0 1 l b W J l c n N o a X B M a X N 0 L U R p c 3 R y a W N 0 R G l z d H J p Y 3 Q g M D A 2 N i 0 y M D I 0 M D k x N i 9 B d X R v U m V t b 3 Z l Z E N v b H V t b n M x L n t D b 2 x 1 b W 4 2 L D V 9 J n F 1 b 3 Q 7 L C Z x d W 9 0 O 1 N l Y 3 R p b 2 4 x L 0 1 l b W J l c n N o a X B M a X N 0 L U R p c 3 R y a W N 0 R G l z d H J p Y 3 Q g M D A 2 N i 0 y M D I 0 M D k x N i 9 B d X R v U m V t b 3 Z l Z E N v b H V t b n M x L n t D b 2 x 1 b W 4 3 L D Z 9 J n F 1 b 3 Q 7 L C Z x d W 9 0 O 1 N l Y 3 R p b 2 4 x L 0 1 l b W J l c n N o a X B M a X N 0 L U R p c 3 R y a W N 0 R G l z d H J p Y 3 Q g M D A 2 N i 0 y M D I 0 M D k x N i 9 B d X R v U m V t b 3 Z l Z E N v b H V t b n M x L n t D b 2 x 1 b W 4 4 L D d 9 J n F 1 b 3 Q 7 L C Z x d W 9 0 O 1 N l Y 3 R p b 2 4 x L 0 1 l b W J l c n N o a X B M a X N 0 L U R p c 3 R y a W N 0 R G l z d H J p Y 3 Q g M D A 2 N i 0 y M D I 0 M D k x N i 9 B d X R v U m V t b 3 Z l Z E N v b H V t b n M x L n t D b 2 x 1 b W 4 5 L D h 9 J n F 1 b 3 Q 7 L C Z x d W 9 0 O 1 N l Y 3 R p b 2 4 x L 0 1 l b W J l c n N o a X B M a X N 0 L U R p c 3 R y a W N 0 R G l z d H J p Y 3 Q g M D A 2 N i 0 y M D I 0 M D k x N i 9 B d X R v U m V t b 3 Z l Z E N v b H V t b n M x L n t D b 2 x 1 b W 4 x M C w 5 f S Z x d W 9 0 O y w m c X V v d D t T Z W N 0 a W 9 u M S 9 N Z W 1 i Z X J z a G l w T G l z d C 1 E a X N 0 c m l j d E R p c 3 R y a W N 0 I D A w N j Y t M j A y N D A 5 M T Y v Q X V 0 b 1 J l b W 9 2 Z W R D b 2 x 1 b W 5 z M S 5 7 Q 2 9 s d W 1 u M T E s M T B 9 J n F 1 b 3 Q 7 L C Z x d W 9 0 O 1 N l Y 3 R p b 2 4 x L 0 1 l b W J l c n N o a X B M a X N 0 L U R p c 3 R y a W N 0 R G l z d H J p Y 3 Q g M D A 2 N i 0 y M D I 0 M D k x N i 9 B d X R v U m V t b 3 Z l Z E N v b H V t b n M x L n t D b 2 x 1 b W 4 x M i w x M X 0 m c X V v d D s s J n F 1 b 3 Q 7 U 2 V j d G l v b j E v T W V t Y m V y c 2 h p c E x p c 3 Q t R G l z d H J p Y 3 R E a X N 0 c m l j d C A w M D Y 2 L T I w M j Q w O T E 2 L 0 F 1 d G 9 S Z W 1 v d m V k Q 2 9 s d W 1 u c z E u e 0 N v b H V t b j E z L D E y f S Z x d W 9 0 O y w m c X V v d D t T Z W N 0 a W 9 u M S 9 N Z W 1 i Z X J z a G l w T G l z d C 1 E a X N 0 c m l j d E R p c 3 R y a W N 0 I D A w N j Y t M j A y N D A 5 M T Y v Q X V 0 b 1 J l b W 9 2 Z W R D b 2 x 1 b W 5 z M S 5 7 Q 2 9 s d W 1 u M T Q s M T N 9 J n F 1 b 3 Q 7 L C Z x d W 9 0 O 1 N l Y 3 R p b 2 4 x L 0 1 l b W J l c n N o a X B M a X N 0 L U R p c 3 R y a W N 0 R G l z d H J p Y 3 Q g M D A 2 N i 0 y M D I 0 M D k x N i 9 B d X R v U m V t b 3 Z l Z E N v b H V t b n M x L n t D b 2 x 1 b W 4 x N S w x N H 0 m c X V v d D s s J n F 1 b 3 Q 7 U 2 V j d G l v b j E v T W V t Y m V y c 2 h p c E x p c 3 Q t R G l z d H J p Y 3 R E a X N 0 c m l j d C A w M D Y 2 L T I w M j Q w O T E 2 L 0 F 1 d G 9 S Z W 1 v d m V k Q 2 9 s d W 1 u c z E u e 0 N v b H V t b j E 2 L D E 1 f S Z x d W 9 0 O y w m c X V v d D t T Z W N 0 a W 9 u M S 9 N Z W 1 i Z X J z a G l w T G l z d C 1 E a X N 0 c m l j d E R p c 3 R y a W N 0 I D A w N j Y t M j A y N D A 5 M T Y v Q X V 0 b 1 J l b W 9 2 Z W R D b 2 x 1 b W 5 z M S 5 7 Q 2 9 s d W 1 u M T c s M T Z 9 J n F 1 b 3 Q 7 L C Z x d W 9 0 O 1 N l Y 3 R p b 2 4 x L 0 1 l b W J l c n N o a X B M a X N 0 L U R p c 3 R y a W N 0 R G l z d H J p Y 3 Q g M D A 2 N i 0 y M D I 0 M D k x N i 9 B d X R v U m V t b 3 Z l Z E N v b H V t b n M x L n t D b 2 x 1 b W 4 x O C w x N 3 0 m c X V v d D s s J n F 1 b 3 Q 7 U 2 V j d G l v b j E v T W V t Y m V y c 2 h p c E x p c 3 Q t R G l z d H J p Y 3 R E a X N 0 c m l j d C A w M D Y 2 L T I w M j Q w O T E 2 L 0 F 1 d G 9 S Z W 1 v d m V k Q 2 9 s d W 1 u c z E u e 0 N v b H V t b j E 5 L D E 4 f S Z x d W 9 0 O y w m c X V v d D t T Z W N 0 a W 9 u M S 9 N Z W 1 i Z X J z a G l w T G l z d C 1 E a X N 0 c m l j d E R p c 3 R y a W N 0 I D A w N j Y t M j A y N D A 5 M T Y v Q X V 0 b 1 J l b W 9 2 Z W R D b 2 x 1 b W 5 z M S 5 7 Q 2 9 s d W 1 u M j A s M T l 9 J n F 1 b 3 Q 7 L C Z x d W 9 0 O 1 N l Y 3 R p b 2 4 x L 0 1 l b W J l c n N o a X B M a X N 0 L U R p c 3 R y a W N 0 R G l z d H J p Y 3 Q g M D A 2 N i 0 y M D I 0 M D k x N i 9 B d X R v U m V t b 3 Z l Z E N v b H V t b n M x L n t D b 2 x 1 b W 4 y M S w y M H 0 m c X V v d D s s J n F 1 b 3 Q 7 U 2 V j d G l v b j E v T W V t Y m V y c 2 h p c E x p c 3 Q t R G l z d H J p Y 3 R E a X N 0 c m l j d C A w M D Y 2 L T I w M j Q w O T E 2 L 0 F 1 d G 9 S Z W 1 v d m V k Q 2 9 s d W 1 u c z E u e 0 N v b H V t b j I y L D I x f S Z x d W 9 0 O y w m c X V v d D t T Z W N 0 a W 9 u M S 9 N Z W 1 i Z X J z a G l w T G l z d C 1 E a X N 0 c m l j d E R p c 3 R y a W N 0 I D A w N j Y t M j A y N D A 5 M T Y v Q X V 0 b 1 J l b W 9 2 Z W R D b 2 x 1 b W 5 z M S 5 7 Q 2 9 s d W 1 u M j M s M j J 9 J n F 1 b 3 Q 7 L C Z x d W 9 0 O 1 N l Y 3 R p b 2 4 x L 0 1 l b W J l c n N o a X B M a X N 0 L U R p c 3 R y a W N 0 R G l z d H J p Y 3 Q g M D A 2 N i 0 y M D I 0 M D k x N i 9 B d X R v U m V t b 3 Z l Z E N v b H V t b n M x L n t D b 2 x 1 b W 4 y N C w y M 3 0 m c X V v d D s s J n F 1 b 3 Q 7 U 2 V j d G l v b j E v T W V t Y m V y c 2 h p c E x p c 3 Q t R G l z d H J p Y 3 R E a X N 0 c m l j d C A w M D Y 2 L T I w M j Q w O T E 2 L 0 F 1 d G 9 S Z W 1 v d m V k Q 2 9 s d W 1 u c z E u e 0 N v b H V t b j I 1 L D I 0 f S Z x d W 9 0 O y w m c X V v d D t T Z W N 0 a W 9 u M S 9 N Z W 1 i Z X J z a G l w T G l z d C 1 E a X N 0 c m l j d E R p c 3 R y a W N 0 I D A w N j Y t M j A y N D A 5 M T Y v Q X V 0 b 1 J l b W 9 2 Z W R D b 2 x 1 b W 5 z M S 5 7 Q 2 9 s d W 1 u M j Y s M j V 9 J n F 1 b 3 Q 7 L C Z x d W 9 0 O 1 N l Y 3 R p b 2 4 x L 0 1 l b W J l c n N o a X B M a X N 0 L U R p c 3 R y a W N 0 R G l z d H J p Y 3 Q g M D A 2 N i 0 y M D I 0 M D k x N i 9 B d X R v U m V t b 3 Z l Z E N v b H V t b n M x L n t D b 2 x 1 b W 4 y N y w y N n 0 m c X V v d D s s J n F 1 b 3 Q 7 U 2 V j d G l v b j E v T W V t Y m V y c 2 h p c E x p c 3 Q t R G l z d H J p Y 3 R E a X N 0 c m l j d C A w M D Y 2 L T I w M j Q w O T E 2 L 0 F 1 d G 9 S Z W 1 v d m V k Q 2 9 s d W 1 u c z E u e 0 N v b H V t b j I 4 L D I 3 f S Z x d W 9 0 O y w m c X V v d D t T Z W N 0 a W 9 u M S 9 N Z W 1 i Z X J z a G l w T G l z d C 1 E a X N 0 c m l j d E R p c 3 R y a W N 0 I D A w N j Y t M j A y N D A 5 M T Y v Q X V 0 b 1 J l b W 9 2 Z W R D b 2 x 1 b W 5 z M S 5 7 Q 2 9 s d W 1 u M j k s M j h 9 J n F 1 b 3 Q 7 L C Z x d W 9 0 O 1 N l Y 3 R p b 2 4 x L 0 1 l b W J l c n N o a X B M a X N 0 L U R p c 3 R y a W N 0 R G l z d H J p Y 3 Q g M D A 2 N i 0 y M D I 0 M D k x N i 9 B d X R v U m V t b 3 Z l Z E N v b H V t b n M x L n t D b 2 x 1 b W 4 z M C w y O X 0 m c X V v d D s s J n F 1 b 3 Q 7 U 2 V j d G l v b j E v T W V t Y m V y c 2 h p c E x p c 3 Q t R G l z d H J p Y 3 R E a X N 0 c m l j d C A w M D Y 2 L T I w M j Q w O T E 2 L 0 F 1 d G 9 S Z W 1 v d m V k Q 2 9 s d W 1 u c z E u e 0 N v b H V t b j M x L D M w f S Z x d W 9 0 O y w m c X V v d D t T Z W N 0 a W 9 u M S 9 N Z W 1 i Z X J z a G l w T G l z d C 1 E a X N 0 c m l j d E R p c 3 R y a W N 0 I D A w N j Y t M j A y N D A 5 M T Y v Q X V 0 b 1 J l b W 9 2 Z W R D b 2 x 1 b W 5 z M S 5 7 Q 2 9 s d W 1 u M z I s M z F 9 J n F 1 b 3 Q 7 L C Z x d W 9 0 O 1 N l Y 3 R p b 2 4 x L 0 1 l b W J l c n N o a X B M a X N 0 L U R p c 3 R y a W N 0 R G l z d H J p Y 3 Q g M D A 2 N i 0 y M D I 0 M D k x N i 9 B d X R v U m V t b 3 Z l Z E N v b H V t b n M x L n t D b 2 x 1 b W 4 z M y w z M n 0 m c X V v d D t d L C Z x d W 9 0 O 0 N v b H V t b k N v d W 5 0 J n F 1 b 3 Q 7 O j M z L C Z x d W 9 0 O 0 t l e U N v b H V t b k 5 h b W V z J n F 1 b 3 Q 7 O l t d L C Z x d W 9 0 O 0 N v b H V t b k l k Z W 5 0 a X R p Z X M m c X V v d D s 6 W y Z x d W 9 0 O 1 N l Y 3 R p b 2 4 x L 0 1 l b W J l c n N o a X B M a X N 0 L U R p c 3 R y a W N 0 R G l z d H J p Y 3 Q g M D A 2 N i 0 y M D I 0 M D k x N i 9 B d X R v U m V t b 3 Z l Z E N v b H V t b n M x L n t D b 2 x 1 b W 4 x L D B 9 J n F 1 b 3 Q 7 L C Z x d W 9 0 O 1 N l Y 3 R p b 2 4 x L 0 1 l b W J l c n N o a X B M a X N 0 L U R p c 3 R y a W N 0 R G l z d H J p Y 3 Q g M D A 2 N i 0 y M D I 0 M D k x N i 9 B d X R v U m V t b 3 Z l Z E N v b H V t b n M x L n t D b 2 x 1 b W 4 y L D F 9 J n F 1 b 3 Q 7 L C Z x d W 9 0 O 1 N l Y 3 R p b 2 4 x L 0 1 l b W J l c n N o a X B M a X N 0 L U R p c 3 R y a W N 0 R G l z d H J p Y 3 Q g M D A 2 N i 0 y M D I 0 M D k x N i 9 B d X R v U m V t b 3 Z l Z E N v b H V t b n M x L n t D b 2 x 1 b W 4 z L D J 9 J n F 1 b 3 Q 7 L C Z x d W 9 0 O 1 N l Y 3 R p b 2 4 x L 0 1 l b W J l c n N o a X B M a X N 0 L U R p c 3 R y a W N 0 R G l z d H J p Y 3 Q g M D A 2 N i 0 y M D I 0 M D k x N i 9 B d X R v U m V t b 3 Z l Z E N v b H V t b n M x L n t D b 2 x 1 b W 4 0 L D N 9 J n F 1 b 3 Q 7 L C Z x d W 9 0 O 1 N l Y 3 R p b 2 4 x L 0 1 l b W J l c n N o a X B M a X N 0 L U R p c 3 R y a W N 0 R G l z d H J p Y 3 Q g M D A 2 N i 0 y M D I 0 M D k x N i 9 B d X R v U m V t b 3 Z l Z E N v b H V t b n M x L n t D b 2 x 1 b W 4 1 L D R 9 J n F 1 b 3 Q 7 L C Z x d W 9 0 O 1 N l Y 3 R p b 2 4 x L 0 1 l b W J l c n N o a X B M a X N 0 L U R p c 3 R y a W N 0 R G l z d H J p Y 3 Q g M D A 2 N i 0 y M D I 0 M D k x N i 9 B d X R v U m V t b 3 Z l Z E N v b H V t b n M x L n t D b 2 x 1 b W 4 2 L D V 9 J n F 1 b 3 Q 7 L C Z x d W 9 0 O 1 N l Y 3 R p b 2 4 x L 0 1 l b W J l c n N o a X B M a X N 0 L U R p c 3 R y a W N 0 R G l z d H J p Y 3 Q g M D A 2 N i 0 y M D I 0 M D k x N i 9 B d X R v U m V t b 3 Z l Z E N v b H V t b n M x L n t D b 2 x 1 b W 4 3 L D Z 9 J n F 1 b 3 Q 7 L C Z x d W 9 0 O 1 N l Y 3 R p b 2 4 x L 0 1 l b W J l c n N o a X B M a X N 0 L U R p c 3 R y a W N 0 R G l z d H J p Y 3 Q g M D A 2 N i 0 y M D I 0 M D k x N i 9 B d X R v U m V t b 3 Z l Z E N v b H V t b n M x L n t D b 2 x 1 b W 4 4 L D d 9 J n F 1 b 3 Q 7 L C Z x d W 9 0 O 1 N l Y 3 R p b 2 4 x L 0 1 l b W J l c n N o a X B M a X N 0 L U R p c 3 R y a W N 0 R G l z d H J p Y 3 Q g M D A 2 N i 0 y M D I 0 M D k x N i 9 B d X R v U m V t b 3 Z l Z E N v b H V t b n M x L n t D b 2 x 1 b W 4 5 L D h 9 J n F 1 b 3 Q 7 L C Z x d W 9 0 O 1 N l Y 3 R p b 2 4 x L 0 1 l b W J l c n N o a X B M a X N 0 L U R p c 3 R y a W N 0 R G l z d H J p Y 3 Q g M D A 2 N i 0 y M D I 0 M D k x N i 9 B d X R v U m V t b 3 Z l Z E N v b H V t b n M x L n t D b 2 x 1 b W 4 x M C w 5 f S Z x d W 9 0 O y w m c X V v d D t T Z W N 0 a W 9 u M S 9 N Z W 1 i Z X J z a G l w T G l z d C 1 E a X N 0 c m l j d E R p c 3 R y a W N 0 I D A w N j Y t M j A y N D A 5 M T Y v Q X V 0 b 1 J l b W 9 2 Z W R D b 2 x 1 b W 5 z M S 5 7 Q 2 9 s d W 1 u M T E s M T B 9 J n F 1 b 3 Q 7 L C Z x d W 9 0 O 1 N l Y 3 R p b 2 4 x L 0 1 l b W J l c n N o a X B M a X N 0 L U R p c 3 R y a W N 0 R G l z d H J p Y 3 Q g M D A 2 N i 0 y M D I 0 M D k x N i 9 B d X R v U m V t b 3 Z l Z E N v b H V t b n M x L n t D b 2 x 1 b W 4 x M i w x M X 0 m c X V v d D s s J n F 1 b 3 Q 7 U 2 V j d G l v b j E v T W V t Y m V y c 2 h p c E x p c 3 Q t R G l z d H J p Y 3 R E a X N 0 c m l j d C A w M D Y 2 L T I w M j Q w O T E 2 L 0 F 1 d G 9 S Z W 1 v d m V k Q 2 9 s d W 1 u c z E u e 0 N v b H V t b j E z L D E y f S Z x d W 9 0 O y w m c X V v d D t T Z W N 0 a W 9 u M S 9 N Z W 1 i Z X J z a G l w T G l z d C 1 E a X N 0 c m l j d E R p c 3 R y a W N 0 I D A w N j Y t M j A y N D A 5 M T Y v Q X V 0 b 1 J l b W 9 2 Z W R D b 2 x 1 b W 5 z M S 5 7 Q 2 9 s d W 1 u M T Q s M T N 9 J n F 1 b 3 Q 7 L C Z x d W 9 0 O 1 N l Y 3 R p b 2 4 x L 0 1 l b W J l c n N o a X B M a X N 0 L U R p c 3 R y a W N 0 R G l z d H J p Y 3 Q g M D A 2 N i 0 y M D I 0 M D k x N i 9 B d X R v U m V t b 3 Z l Z E N v b H V t b n M x L n t D b 2 x 1 b W 4 x N S w x N H 0 m c X V v d D s s J n F 1 b 3 Q 7 U 2 V j d G l v b j E v T W V t Y m V y c 2 h p c E x p c 3 Q t R G l z d H J p Y 3 R E a X N 0 c m l j d C A w M D Y 2 L T I w M j Q w O T E 2 L 0 F 1 d G 9 S Z W 1 v d m V k Q 2 9 s d W 1 u c z E u e 0 N v b H V t b j E 2 L D E 1 f S Z x d W 9 0 O y w m c X V v d D t T Z W N 0 a W 9 u M S 9 N Z W 1 i Z X J z a G l w T G l z d C 1 E a X N 0 c m l j d E R p c 3 R y a W N 0 I D A w N j Y t M j A y N D A 5 M T Y v Q X V 0 b 1 J l b W 9 2 Z W R D b 2 x 1 b W 5 z M S 5 7 Q 2 9 s d W 1 u M T c s M T Z 9 J n F 1 b 3 Q 7 L C Z x d W 9 0 O 1 N l Y 3 R p b 2 4 x L 0 1 l b W J l c n N o a X B M a X N 0 L U R p c 3 R y a W N 0 R G l z d H J p Y 3 Q g M D A 2 N i 0 y M D I 0 M D k x N i 9 B d X R v U m V t b 3 Z l Z E N v b H V t b n M x L n t D b 2 x 1 b W 4 x O C w x N 3 0 m c X V v d D s s J n F 1 b 3 Q 7 U 2 V j d G l v b j E v T W V t Y m V y c 2 h p c E x p c 3 Q t R G l z d H J p Y 3 R E a X N 0 c m l j d C A w M D Y 2 L T I w M j Q w O T E 2 L 0 F 1 d G 9 S Z W 1 v d m V k Q 2 9 s d W 1 u c z E u e 0 N v b H V t b j E 5 L D E 4 f S Z x d W 9 0 O y w m c X V v d D t T Z W N 0 a W 9 u M S 9 N Z W 1 i Z X J z a G l w T G l z d C 1 E a X N 0 c m l j d E R p c 3 R y a W N 0 I D A w N j Y t M j A y N D A 5 M T Y v Q X V 0 b 1 J l b W 9 2 Z W R D b 2 x 1 b W 5 z M S 5 7 Q 2 9 s d W 1 u M j A s M T l 9 J n F 1 b 3 Q 7 L C Z x d W 9 0 O 1 N l Y 3 R p b 2 4 x L 0 1 l b W J l c n N o a X B M a X N 0 L U R p c 3 R y a W N 0 R G l z d H J p Y 3 Q g M D A 2 N i 0 y M D I 0 M D k x N i 9 B d X R v U m V t b 3 Z l Z E N v b H V t b n M x L n t D b 2 x 1 b W 4 y M S w y M H 0 m c X V v d D s s J n F 1 b 3 Q 7 U 2 V j d G l v b j E v T W V t Y m V y c 2 h p c E x p c 3 Q t R G l z d H J p Y 3 R E a X N 0 c m l j d C A w M D Y 2 L T I w M j Q w O T E 2 L 0 F 1 d G 9 S Z W 1 v d m V k Q 2 9 s d W 1 u c z E u e 0 N v b H V t b j I y L D I x f S Z x d W 9 0 O y w m c X V v d D t T Z W N 0 a W 9 u M S 9 N Z W 1 i Z X J z a G l w T G l z d C 1 E a X N 0 c m l j d E R p c 3 R y a W N 0 I D A w N j Y t M j A y N D A 5 M T Y v Q X V 0 b 1 J l b W 9 2 Z W R D b 2 x 1 b W 5 z M S 5 7 Q 2 9 s d W 1 u M j M s M j J 9 J n F 1 b 3 Q 7 L C Z x d W 9 0 O 1 N l Y 3 R p b 2 4 x L 0 1 l b W J l c n N o a X B M a X N 0 L U R p c 3 R y a W N 0 R G l z d H J p Y 3 Q g M D A 2 N i 0 y M D I 0 M D k x N i 9 B d X R v U m V t b 3 Z l Z E N v b H V t b n M x L n t D b 2 x 1 b W 4 y N C w y M 3 0 m c X V v d D s s J n F 1 b 3 Q 7 U 2 V j d G l v b j E v T W V t Y m V y c 2 h p c E x p c 3 Q t R G l z d H J p Y 3 R E a X N 0 c m l j d C A w M D Y 2 L T I w M j Q w O T E 2 L 0 F 1 d G 9 S Z W 1 v d m V k Q 2 9 s d W 1 u c z E u e 0 N v b H V t b j I 1 L D I 0 f S Z x d W 9 0 O y w m c X V v d D t T Z W N 0 a W 9 u M S 9 N Z W 1 i Z X J z a G l w T G l z d C 1 E a X N 0 c m l j d E R p c 3 R y a W N 0 I D A w N j Y t M j A y N D A 5 M T Y v Q X V 0 b 1 J l b W 9 2 Z W R D b 2 x 1 b W 5 z M S 5 7 Q 2 9 s d W 1 u M j Y s M j V 9 J n F 1 b 3 Q 7 L C Z x d W 9 0 O 1 N l Y 3 R p b 2 4 x L 0 1 l b W J l c n N o a X B M a X N 0 L U R p c 3 R y a W N 0 R G l z d H J p Y 3 Q g M D A 2 N i 0 y M D I 0 M D k x N i 9 B d X R v U m V t b 3 Z l Z E N v b H V t b n M x L n t D b 2 x 1 b W 4 y N y w y N n 0 m c X V v d D s s J n F 1 b 3 Q 7 U 2 V j d G l v b j E v T W V t Y m V y c 2 h p c E x p c 3 Q t R G l z d H J p Y 3 R E a X N 0 c m l j d C A w M D Y 2 L T I w M j Q w O T E 2 L 0 F 1 d G 9 S Z W 1 v d m V k Q 2 9 s d W 1 u c z E u e 0 N v b H V t b j I 4 L D I 3 f S Z x d W 9 0 O y w m c X V v d D t T Z W N 0 a W 9 u M S 9 N Z W 1 i Z X J z a G l w T G l z d C 1 E a X N 0 c m l j d E R p c 3 R y a W N 0 I D A w N j Y t M j A y N D A 5 M T Y v Q X V 0 b 1 J l b W 9 2 Z W R D b 2 x 1 b W 5 z M S 5 7 Q 2 9 s d W 1 u M j k s M j h 9 J n F 1 b 3 Q 7 L C Z x d W 9 0 O 1 N l Y 3 R p b 2 4 x L 0 1 l b W J l c n N o a X B M a X N 0 L U R p c 3 R y a W N 0 R G l z d H J p Y 3 Q g M D A 2 N i 0 y M D I 0 M D k x N i 9 B d X R v U m V t b 3 Z l Z E N v b H V t b n M x L n t D b 2 x 1 b W 4 z M C w y O X 0 m c X V v d D s s J n F 1 b 3 Q 7 U 2 V j d G l v b j E v T W V t Y m V y c 2 h p c E x p c 3 Q t R G l z d H J p Y 3 R E a X N 0 c m l j d C A w M D Y 2 L T I w M j Q w O T E 2 L 0 F 1 d G 9 S Z W 1 v d m V k Q 2 9 s d W 1 u c z E u e 0 N v b H V t b j M x L D M w f S Z x d W 9 0 O y w m c X V v d D t T Z W N 0 a W 9 u M S 9 N Z W 1 i Z X J z a G l w T G l z d C 1 E a X N 0 c m l j d E R p c 3 R y a W N 0 I D A w N j Y t M j A y N D A 5 M T Y v Q X V 0 b 1 J l b W 9 2 Z W R D b 2 x 1 b W 5 z M S 5 7 Q 2 9 s d W 1 u M z I s M z F 9 J n F 1 b 3 Q 7 L C Z x d W 9 0 O 1 N l Y 3 R p b 2 4 x L 0 1 l b W J l c n N o a X B M a X N 0 L U R p c 3 R y a W N 0 R G l z d H J p Y 3 Q g M D A 2 N i 0 y M D I 0 M D k x N i 9 B d X R v U m V t b 3 Z l Z E N v b H V t b n M x L n t D b 2 x 1 b W 4 z M y w z M n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Z W 1 i Z X J z a G l w T G l z d C 1 E a X N 0 c m l j d E R p c 3 R y a W N 0 J T I w M D A 2 N i 0 y M D I 0 M D k x N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z O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Z U M j A 6 M j c 6 N D A u N T k 3 N j I 1 M F o i I C 8 + P E V u d H J 5 I F R 5 c G U 9 I k Z p b G x D b 2 x 1 b W 5 U e X B l c y I g V m F s d W U 9 I n N C Z 1 l H Q m d Z R 0 J n W U d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O D h h Y z V l Z C 0 5 M G M w L T R i Y W U t O T g 1 Z S 0 z M j B k Y T Z k Z m I z N m Y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1 i Z X J z a G l w T G l z d C 1 E a X N 0 c m l j d E R p c 3 R y a W N 0 I D A w N j Y t M j A y N D A 5 M T Y v Q X V 0 b 1 J l b W 9 2 Z W R D b 2 x 1 b W 5 z M S 5 7 Q 2 9 s d W 1 u M S w w f S Z x d W 9 0 O y w m c X V v d D t T Z W N 0 a W 9 u M S 9 N Z W 1 i Z X J z a G l w T G l z d C 1 E a X N 0 c m l j d E R p c 3 R y a W N 0 I D A w N j Y t M j A y N D A 5 M T Y v Q X V 0 b 1 J l b W 9 2 Z W R D b 2 x 1 b W 5 z M S 5 7 Q 2 9 s d W 1 u M i w x f S Z x d W 9 0 O y w m c X V v d D t T Z W N 0 a W 9 u M S 9 N Z W 1 i Z X J z a G l w T G l z d C 1 E a X N 0 c m l j d E R p c 3 R y a W N 0 I D A w N j Y t M j A y N D A 5 M T Y v Q X V 0 b 1 J l b W 9 2 Z W R D b 2 x 1 b W 5 z M S 5 7 Q 2 9 s d W 1 u M y w y f S Z x d W 9 0 O y w m c X V v d D t T Z W N 0 a W 9 u M S 9 N Z W 1 i Z X J z a G l w T G l z d C 1 E a X N 0 c m l j d E R p c 3 R y a W N 0 I D A w N j Y t M j A y N D A 5 M T Y v Q X V 0 b 1 J l b W 9 2 Z W R D b 2 x 1 b W 5 z M S 5 7 Q 2 9 s d W 1 u N C w z f S Z x d W 9 0 O y w m c X V v d D t T Z W N 0 a W 9 u M S 9 N Z W 1 i Z X J z a G l w T G l z d C 1 E a X N 0 c m l j d E R p c 3 R y a W N 0 I D A w N j Y t M j A y N D A 5 M T Y v Q X V 0 b 1 J l b W 9 2 Z W R D b 2 x 1 b W 5 z M S 5 7 Q 2 9 s d W 1 u N S w 0 f S Z x d W 9 0 O y w m c X V v d D t T Z W N 0 a W 9 u M S 9 N Z W 1 i Z X J z a G l w T G l z d C 1 E a X N 0 c m l j d E R p c 3 R y a W N 0 I D A w N j Y t M j A y N D A 5 M T Y v Q X V 0 b 1 J l b W 9 2 Z W R D b 2 x 1 b W 5 z M S 5 7 Q 2 9 s d W 1 u N i w 1 f S Z x d W 9 0 O y w m c X V v d D t T Z W N 0 a W 9 u M S 9 N Z W 1 i Z X J z a G l w T G l z d C 1 E a X N 0 c m l j d E R p c 3 R y a W N 0 I D A w N j Y t M j A y N D A 5 M T Y v Q X V 0 b 1 J l b W 9 2 Z W R D b 2 x 1 b W 5 z M S 5 7 Q 2 9 s d W 1 u N y w 2 f S Z x d W 9 0 O y w m c X V v d D t T Z W N 0 a W 9 u M S 9 N Z W 1 i Z X J z a G l w T G l z d C 1 E a X N 0 c m l j d E R p c 3 R y a W N 0 I D A w N j Y t M j A y N D A 5 M T Y v Q X V 0 b 1 J l b W 9 2 Z W R D b 2 x 1 b W 5 z M S 5 7 Q 2 9 s d W 1 u O C w 3 f S Z x d W 9 0 O y w m c X V v d D t T Z W N 0 a W 9 u M S 9 N Z W 1 i Z X J z a G l w T G l z d C 1 E a X N 0 c m l j d E R p c 3 R y a W N 0 I D A w N j Y t M j A y N D A 5 M T Y v Q X V 0 b 1 J l b W 9 2 Z W R D b 2 x 1 b W 5 z M S 5 7 Q 2 9 s d W 1 u O S w 4 f S Z x d W 9 0 O y w m c X V v d D t T Z W N 0 a W 9 u M S 9 N Z W 1 i Z X J z a G l w T G l z d C 1 E a X N 0 c m l j d E R p c 3 R y a W N 0 I D A w N j Y t M j A y N D A 5 M T Y v Q X V 0 b 1 J l b W 9 2 Z W R D b 2 x 1 b W 5 z M S 5 7 Q 2 9 s d W 1 u M T A s O X 0 m c X V v d D s s J n F 1 b 3 Q 7 U 2 V j d G l v b j E v T W V t Y m V y c 2 h p c E x p c 3 Q t R G l z d H J p Y 3 R E a X N 0 c m l j d C A w M D Y 2 L T I w M j Q w O T E 2 L 0 F 1 d G 9 S Z W 1 v d m V k Q 2 9 s d W 1 u c z E u e 0 N v b H V t b j E x L D E w f S Z x d W 9 0 O y w m c X V v d D t T Z W N 0 a W 9 u M S 9 N Z W 1 i Z X J z a G l w T G l z d C 1 E a X N 0 c m l j d E R p c 3 R y a W N 0 I D A w N j Y t M j A y N D A 5 M T Y v Q X V 0 b 1 J l b W 9 2 Z W R D b 2 x 1 b W 5 z M S 5 7 Q 2 9 s d W 1 u M T I s M T F 9 J n F 1 b 3 Q 7 L C Z x d W 9 0 O 1 N l Y 3 R p b 2 4 x L 0 1 l b W J l c n N o a X B M a X N 0 L U R p c 3 R y a W N 0 R G l z d H J p Y 3 Q g M D A 2 N i 0 y M D I 0 M D k x N i 9 B d X R v U m V t b 3 Z l Z E N v b H V t b n M x L n t D b 2 x 1 b W 4 x M y w x M n 0 m c X V v d D s s J n F 1 b 3 Q 7 U 2 V j d G l v b j E v T W V t Y m V y c 2 h p c E x p c 3 Q t R G l z d H J p Y 3 R E a X N 0 c m l j d C A w M D Y 2 L T I w M j Q w O T E 2 L 0 F 1 d G 9 S Z W 1 v d m V k Q 2 9 s d W 1 u c z E u e 0 N v b H V t b j E 0 L D E z f S Z x d W 9 0 O y w m c X V v d D t T Z W N 0 a W 9 u M S 9 N Z W 1 i Z X J z a G l w T G l z d C 1 E a X N 0 c m l j d E R p c 3 R y a W N 0 I D A w N j Y t M j A y N D A 5 M T Y v Q X V 0 b 1 J l b W 9 2 Z W R D b 2 x 1 b W 5 z M S 5 7 Q 2 9 s d W 1 u M T U s M T R 9 J n F 1 b 3 Q 7 L C Z x d W 9 0 O 1 N l Y 3 R p b 2 4 x L 0 1 l b W J l c n N o a X B M a X N 0 L U R p c 3 R y a W N 0 R G l z d H J p Y 3 Q g M D A 2 N i 0 y M D I 0 M D k x N i 9 B d X R v U m V t b 3 Z l Z E N v b H V t b n M x L n t D b 2 x 1 b W 4 x N i w x N X 0 m c X V v d D s s J n F 1 b 3 Q 7 U 2 V j d G l v b j E v T W V t Y m V y c 2 h p c E x p c 3 Q t R G l z d H J p Y 3 R E a X N 0 c m l j d C A w M D Y 2 L T I w M j Q w O T E 2 L 0 F 1 d G 9 S Z W 1 v d m V k Q 2 9 s d W 1 u c z E u e 0 N v b H V t b j E 3 L D E 2 f S Z x d W 9 0 O y w m c X V v d D t T Z W N 0 a W 9 u M S 9 N Z W 1 i Z X J z a G l w T G l z d C 1 E a X N 0 c m l j d E R p c 3 R y a W N 0 I D A w N j Y t M j A y N D A 5 M T Y v Q X V 0 b 1 J l b W 9 2 Z W R D b 2 x 1 b W 5 z M S 5 7 Q 2 9 s d W 1 u M T g s M T d 9 J n F 1 b 3 Q 7 L C Z x d W 9 0 O 1 N l Y 3 R p b 2 4 x L 0 1 l b W J l c n N o a X B M a X N 0 L U R p c 3 R y a W N 0 R G l z d H J p Y 3 Q g M D A 2 N i 0 y M D I 0 M D k x N i 9 B d X R v U m V t b 3 Z l Z E N v b H V t b n M x L n t D b 2 x 1 b W 4 x O S w x O H 0 m c X V v d D s s J n F 1 b 3 Q 7 U 2 V j d G l v b j E v T W V t Y m V y c 2 h p c E x p c 3 Q t R G l z d H J p Y 3 R E a X N 0 c m l j d C A w M D Y 2 L T I w M j Q w O T E 2 L 0 F 1 d G 9 S Z W 1 v d m V k Q 2 9 s d W 1 u c z E u e 0 N v b H V t b j I w L D E 5 f S Z x d W 9 0 O y w m c X V v d D t T Z W N 0 a W 9 u M S 9 N Z W 1 i Z X J z a G l w T G l z d C 1 E a X N 0 c m l j d E R p c 3 R y a W N 0 I D A w N j Y t M j A y N D A 5 M T Y v Q X V 0 b 1 J l b W 9 2 Z W R D b 2 x 1 b W 5 z M S 5 7 Q 2 9 s d W 1 u M j E s M j B 9 J n F 1 b 3 Q 7 L C Z x d W 9 0 O 1 N l Y 3 R p b 2 4 x L 0 1 l b W J l c n N o a X B M a X N 0 L U R p c 3 R y a W N 0 R G l z d H J p Y 3 Q g M D A 2 N i 0 y M D I 0 M D k x N i 9 B d X R v U m V t b 3 Z l Z E N v b H V t b n M x L n t D b 2 x 1 b W 4 y M i w y M X 0 m c X V v d D s s J n F 1 b 3 Q 7 U 2 V j d G l v b j E v T W V t Y m V y c 2 h p c E x p c 3 Q t R G l z d H J p Y 3 R E a X N 0 c m l j d C A w M D Y 2 L T I w M j Q w O T E 2 L 0 F 1 d G 9 S Z W 1 v d m V k Q 2 9 s d W 1 u c z E u e 0 N v b H V t b j I z L D I y f S Z x d W 9 0 O y w m c X V v d D t T Z W N 0 a W 9 u M S 9 N Z W 1 i Z X J z a G l w T G l z d C 1 E a X N 0 c m l j d E R p c 3 R y a W N 0 I D A w N j Y t M j A y N D A 5 M T Y v Q X V 0 b 1 J l b W 9 2 Z W R D b 2 x 1 b W 5 z M S 5 7 Q 2 9 s d W 1 u M j Q s M j N 9 J n F 1 b 3 Q 7 L C Z x d W 9 0 O 1 N l Y 3 R p b 2 4 x L 0 1 l b W J l c n N o a X B M a X N 0 L U R p c 3 R y a W N 0 R G l z d H J p Y 3 Q g M D A 2 N i 0 y M D I 0 M D k x N i 9 B d X R v U m V t b 3 Z l Z E N v b H V t b n M x L n t D b 2 x 1 b W 4 y N S w y N H 0 m c X V v d D s s J n F 1 b 3 Q 7 U 2 V j d G l v b j E v T W V t Y m V y c 2 h p c E x p c 3 Q t R G l z d H J p Y 3 R E a X N 0 c m l j d C A w M D Y 2 L T I w M j Q w O T E 2 L 0 F 1 d G 9 S Z W 1 v d m V k Q 2 9 s d W 1 u c z E u e 0 N v b H V t b j I 2 L D I 1 f S Z x d W 9 0 O y w m c X V v d D t T Z W N 0 a W 9 u M S 9 N Z W 1 i Z X J z a G l w T G l z d C 1 E a X N 0 c m l j d E R p c 3 R y a W N 0 I D A w N j Y t M j A y N D A 5 M T Y v Q X V 0 b 1 J l b W 9 2 Z W R D b 2 x 1 b W 5 z M S 5 7 Q 2 9 s d W 1 u M j c s M j Z 9 J n F 1 b 3 Q 7 L C Z x d W 9 0 O 1 N l Y 3 R p b 2 4 x L 0 1 l b W J l c n N o a X B M a X N 0 L U R p c 3 R y a W N 0 R G l z d H J p Y 3 Q g M D A 2 N i 0 y M D I 0 M D k x N i 9 B d X R v U m V t b 3 Z l Z E N v b H V t b n M x L n t D b 2 x 1 b W 4 y O C w y N 3 0 m c X V v d D s s J n F 1 b 3 Q 7 U 2 V j d G l v b j E v T W V t Y m V y c 2 h p c E x p c 3 Q t R G l z d H J p Y 3 R E a X N 0 c m l j d C A w M D Y 2 L T I w M j Q w O T E 2 L 0 F 1 d G 9 S Z W 1 v d m V k Q 2 9 s d W 1 u c z E u e 0 N v b H V t b j I 5 L D I 4 f S Z x d W 9 0 O y w m c X V v d D t T Z W N 0 a W 9 u M S 9 N Z W 1 i Z X J z a G l w T G l z d C 1 E a X N 0 c m l j d E R p c 3 R y a W N 0 I D A w N j Y t M j A y N D A 5 M T Y v Q X V 0 b 1 J l b W 9 2 Z W R D b 2 x 1 b W 5 z M S 5 7 Q 2 9 s d W 1 u M z A s M j l 9 J n F 1 b 3 Q 7 L C Z x d W 9 0 O 1 N l Y 3 R p b 2 4 x L 0 1 l b W J l c n N o a X B M a X N 0 L U R p c 3 R y a W N 0 R G l z d H J p Y 3 Q g M D A 2 N i 0 y M D I 0 M D k x N i 9 B d X R v U m V t b 3 Z l Z E N v b H V t b n M x L n t D b 2 x 1 b W 4 z M S w z M H 0 m c X V v d D s s J n F 1 b 3 Q 7 U 2 V j d G l v b j E v T W V t Y m V y c 2 h p c E x p c 3 Q t R G l z d H J p Y 3 R E a X N 0 c m l j d C A w M D Y 2 L T I w M j Q w O T E 2 L 0 F 1 d G 9 S Z W 1 v d m V k Q 2 9 s d W 1 u c z E u e 0 N v b H V t b j M y L D M x f S Z x d W 9 0 O y w m c X V v d D t T Z W N 0 a W 9 u M S 9 N Z W 1 i Z X J z a G l w T G l z d C 1 E a X N 0 c m l j d E R p c 3 R y a W N 0 I D A w N j Y t M j A y N D A 5 M T Y v Q X V 0 b 1 J l b W 9 2 Z W R D b 2 x 1 b W 5 z M S 5 7 Q 2 9 s d W 1 u M z M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N Z W 1 i Z X J z a G l w T G l z d C 1 E a X N 0 c m l j d E R p c 3 R y a W N 0 I D A w N j Y t M j A y N D A 5 M T Y v Q X V 0 b 1 J l b W 9 2 Z W R D b 2 x 1 b W 5 z M S 5 7 Q 2 9 s d W 1 u M S w w f S Z x d W 9 0 O y w m c X V v d D t T Z W N 0 a W 9 u M S 9 N Z W 1 i Z X J z a G l w T G l z d C 1 E a X N 0 c m l j d E R p c 3 R y a W N 0 I D A w N j Y t M j A y N D A 5 M T Y v Q X V 0 b 1 J l b W 9 2 Z W R D b 2 x 1 b W 5 z M S 5 7 Q 2 9 s d W 1 u M i w x f S Z x d W 9 0 O y w m c X V v d D t T Z W N 0 a W 9 u M S 9 N Z W 1 i Z X J z a G l w T G l z d C 1 E a X N 0 c m l j d E R p c 3 R y a W N 0 I D A w N j Y t M j A y N D A 5 M T Y v Q X V 0 b 1 J l b W 9 2 Z W R D b 2 x 1 b W 5 z M S 5 7 Q 2 9 s d W 1 u M y w y f S Z x d W 9 0 O y w m c X V v d D t T Z W N 0 a W 9 u M S 9 N Z W 1 i Z X J z a G l w T G l z d C 1 E a X N 0 c m l j d E R p c 3 R y a W N 0 I D A w N j Y t M j A y N D A 5 M T Y v Q X V 0 b 1 J l b W 9 2 Z W R D b 2 x 1 b W 5 z M S 5 7 Q 2 9 s d W 1 u N C w z f S Z x d W 9 0 O y w m c X V v d D t T Z W N 0 a W 9 u M S 9 N Z W 1 i Z X J z a G l w T G l z d C 1 E a X N 0 c m l j d E R p c 3 R y a W N 0 I D A w N j Y t M j A y N D A 5 M T Y v Q X V 0 b 1 J l b W 9 2 Z W R D b 2 x 1 b W 5 z M S 5 7 Q 2 9 s d W 1 u N S w 0 f S Z x d W 9 0 O y w m c X V v d D t T Z W N 0 a W 9 u M S 9 N Z W 1 i Z X J z a G l w T G l z d C 1 E a X N 0 c m l j d E R p c 3 R y a W N 0 I D A w N j Y t M j A y N D A 5 M T Y v Q X V 0 b 1 J l b W 9 2 Z W R D b 2 x 1 b W 5 z M S 5 7 Q 2 9 s d W 1 u N i w 1 f S Z x d W 9 0 O y w m c X V v d D t T Z W N 0 a W 9 u M S 9 N Z W 1 i Z X J z a G l w T G l z d C 1 E a X N 0 c m l j d E R p c 3 R y a W N 0 I D A w N j Y t M j A y N D A 5 M T Y v Q X V 0 b 1 J l b W 9 2 Z W R D b 2 x 1 b W 5 z M S 5 7 Q 2 9 s d W 1 u N y w 2 f S Z x d W 9 0 O y w m c X V v d D t T Z W N 0 a W 9 u M S 9 N Z W 1 i Z X J z a G l w T G l z d C 1 E a X N 0 c m l j d E R p c 3 R y a W N 0 I D A w N j Y t M j A y N D A 5 M T Y v Q X V 0 b 1 J l b W 9 2 Z W R D b 2 x 1 b W 5 z M S 5 7 Q 2 9 s d W 1 u O C w 3 f S Z x d W 9 0 O y w m c X V v d D t T Z W N 0 a W 9 u M S 9 N Z W 1 i Z X J z a G l w T G l z d C 1 E a X N 0 c m l j d E R p c 3 R y a W N 0 I D A w N j Y t M j A y N D A 5 M T Y v Q X V 0 b 1 J l b W 9 2 Z W R D b 2 x 1 b W 5 z M S 5 7 Q 2 9 s d W 1 u O S w 4 f S Z x d W 9 0 O y w m c X V v d D t T Z W N 0 a W 9 u M S 9 N Z W 1 i Z X J z a G l w T G l z d C 1 E a X N 0 c m l j d E R p c 3 R y a W N 0 I D A w N j Y t M j A y N D A 5 M T Y v Q X V 0 b 1 J l b W 9 2 Z W R D b 2 x 1 b W 5 z M S 5 7 Q 2 9 s d W 1 u M T A s O X 0 m c X V v d D s s J n F 1 b 3 Q 7 U 2 V j d G l v b j E v T W V t Y m V y c 2 h p c E x p c 3 Q t R G l z d H J p Y 3 R E a X N 0 c m l j d C A w M D Y 2 L T I w M j Q w O T E 2 L 0 F 1 d G 9 S Z W 1 v d m V k Q 2 9 s d W 1 u c z E u e 0 N v b H V t b j E x L D E w f S Z x d W 9 0 O y w m c X V v d D t T Z W N 0 a W 9 u M S 9 N Z W 1 i Z X J z a G l w T G l z d C 1 E a X N 0 c m l j d E R p c 3 R y a W N 0 I D A w N j Y t M j A y N D A 5 M T Y v Q X V 0 b 1 J l b W 9 2 Z W R D b 2 x 1 b W 5 z M S 5 7 Q 2 9 s d W 1 u M T I s M T F 9 J n F 1 b 3 Q 7 L C Z x d W 9 0 O 1 N l Y 3 R p b 2 4 x L 0 1 l b W J l c n N o a X B M a X N 0 L U R p c 3 R y a W N 0 R G l z d H J p Y 3 Q g M D A 2 N i 0 y M D I 0 M D k x N i 9 B d X R v U m V t b 3 Z l Z E N v b H V t b n M x L n t D b 2 x 1 b W 4 x M y w x M n 0 m c X V v d D s s J n F 1 b 3 Q 7 U 2 V j d G l v b j E v T W V t Y m V y c 2 h p c E x p c 3 Q t R G l z d H J p Y 3 R E a X N 0 c m l j d C A w M D Y 2 L T I w M j Q w O T E 2 L 0 F 1 d G 9 S Z W 1 v d m V k Q 2 9 s d W 1 u c z E u e 0 N v b H V t b j E 0 L D E z f S Z x d W 9 0 O y w m c X V v d D t T Z W N 0 a W 9 u M S 9 N Z W 1 i Z X J z a G l w T G l z d C 1 E a X N 0 c m l j d E R p c 3 R y a W N 0 I D A w N j Y t M j A y N D A 5 M T Y v Q X V 0 b 1 J l b W 9 2 Z W R D b 2 x 1 b W 5 z M S 5 7 Q 2 9 s d W 1 u M T U s M T R 9 J n F 1 b 3 Q 7 L C Z x d W 9 0 O 1 N l Y 3 R p b 2 4 x L 0 1 l b W J l c n N o a X B M a X N 0 L U R p c 3 R y a W N 0 R G l z d H J p Y 3 Q g M D A 2 N i 0 y M D I 0 M D k x N i 9 B d X R v U m V t b 3 Z l Z E N v b H V t b n M x L n t D b 2 x 1 b W 4 x N i w x N X 0 m c X V v d D s s J n F 1 b 3 Q 7 U 2 V j d G l v b j E v T W V t Y m V y c 2 h p c E x p c 3 Q t R G l z d H J p Y 3 R E a X N 0 c m l j d C A w M D Y 2 L T I w M j Q w O T E 2 L 0 F 1 d G 9 S Z W 1 v d m V k Q 2 9 s d W 1 u c z E u e 0 N v b H V t b j E 3 L D E 2 f S Z x d W 9 0 O y w m c X V v d D t T Z W N 0 a W 9 u M S 9 N Z W 1 i Z X J z a G l w T G l z d C 1 E a X N 0 c m l j d E R p c 3 R y a W N 0 I D A w N j Y t M j A y N D A 5 M T Y v Q X V 0 b 1 J l b W 9 2 Z W R D b 2 x 1 b W 5 z M S 5 7 Q 2 9 s d W 1 u M T g s M T d 9 J n F 1 b 3 Q 7 L C Z x d W 9 0 O 1 N l Y 3 R p b 2 4 x L 0 1 l b W J l c n N o a X B M a X N 0 L U R p c 3 R y a W N 0 R G l z d H J p Y 3 Q g M D A 2 N i 0 y M D I 0 M D k x N i 9 B d X R v U m V t b 3 Z l Z E N v b H V t b n M x L n t D b 2 x 1 b W 4 x O S w x O H 0 m c X V v d D s s J n F 1 b 3 Q 7 U 2 V j d G l v b j E v T W V t Y m V y c 2 h p c E x p c 3 Q t R G l z d H J p Y 3 R E a X N 0 c m l j d C A w M D Y 2 L T I w M j Q w O T E 2 L 0 F 1 d G 9 S Z W 1 v d m V k Q 2 9 s d W 1 u c z E u e 0 N v b H V t b j I w L D E 5 f S Z x d W 9 0 O y w m c X V v d D t T Z W N 0 a W 9 u M S 9 N Z W 1 i Z X J z a G l w T G l z d C 1 E a X N 0 c m l j d E R p c 3 R y a W N 0 I D A w N j Y t M j A y N D A 5 M T Y v Q X V 0 b 1 J l b W 9 2 Z W R D b 2 x 1 b W 5 z M S 5 7 Q 2 9 s d W 1 u M j E s M j B 9 J n F 1 b 3 Q 7 L C Z x d W 9 0 O 1 N l Y 3 R p b 2 4 x L 0 1 l b W J l c n N o a X B M a X N 0 L U R p c 3 R y a W N 0 R G l z d H J p Y 3 Q g M D A 2 N i 0 y M D I 0 M D k x N i 9 B d X R v U m V t b 3 Z l Z E N v b H V t b n M x L n t D b 2 x 1 b W 4 y M i w y M X 0 m c X V v d D s s J n F 1 b 3 Q 7 U 2 V j d G l v b j E v T W V t Y m V y c 2 h p c E x p c 3 Q t R G l z d H J p Y 3 R E a X N 0 c m l j d C A w M D Y 2 L T I w M j Q w O T E 2 L 0 F 1 d G 9 S Z W 1 v d m V k Q 2 9 s d W 1 u c z E u e 0 N v b H V t b j I z L D I y f S Z x d W 9 0 O y w m c X V v d D t T Z W N 0 a W 9 u M S 9 N Z W 1 i Z X J z a G l w T G l z d C 1 E a X N 0 c m l j d E R p c 3 R y a W N 0 I D A w N j Y t M j A y N D A 5 M T Y v Q X V 0 b 1 J l b W 9 2 Z W R D b 2 x 1 b W 5 z M S 5 7 Q 2 9 s d W 1 u M j Q s M j N 9 J n F 1 b 3 Q 7 L C Z x d W 9 0 O 1 N l Y 3 R p b 2 4 x L 0 1 l b W J l c n N o a X B M a X N 0 L U R p c 3 R y a W N 0 R G l z d H J p Y 3 Q g M D A 2 N i 0 y M D I 0 M D k x N i 9 B d X R v U m V t b 3 Z l Z E N v b H V t b n M x L n t D b 2 x 1 b W 4 y N S w y N H 0 m c X V v d D s s J n F 1 b 3 Q 7 U 2 V j d G l v b j E v T W V t Y m V y c 2 h p c E x p c 3 Q t R G l z d H J p Y 3 R E a X N 0 c m l j d C A w M D Y 2 L T I w M j Q w O T E 2 L 0 F 1 d G 9 S Z W 1 v d m V k Q 2 9 s d W 1 u c z E u e 0 N v b H V t b j I 2 L D I 1 f S Z x d W 9 0 O y w m c X V v d D t T Z W N 0 a W 9 u M S 9 N Z W 1 i Z X J z a G l w T G l z d C 1 E a X N 0 c m l j d E R p c 3 R y a W N 0 I D A w N j Y t M j A y N D A 5 M T Y v Q X V 0 b 1 J l b W 9 2 Z W R D b 2 x 1 b W 5 z M S 5 7 Q 2 9 s d W 1 u M j c s M j Z 9 J n F 1 b 3 Q 7 L C Z x d W 9 0 O 1 N l Y 3 R p b 2 4 x L 0 1 l b W J l c n N o a X B M a X N 0 L U R p c 3 R y a W N 0 R G l z d H J p Y 3 Q g M D A 2 N i 0 y M D I 0 M D k x N i 9 B d X R v U m V t b 3 Z l Z E N v b H V t b n M x L n t D b 2 x 1 b W 4 y O C w y N 3 0 m c X V v d D s s J n F 1 b 3 Q 7 U 2 V j d G l v b j E v T W V t Y m V y c 2 h p c E x p c 3 Q t R G l z d H J p Y 3 R E a X N 0 c m l j d C A w M D Y 2 L T I w M j Q w O T E 2 L 0 F 1 d G 9 S Z W 1 v d m V k Q 2 9 s d W 1 u c z E u e 0 N v b H V t b j I 5 L D I 4 f S Z x d W 9 0 O y w m c X V v d D t T Z W N 0 a W 9 u M S 9 N Z W 1 i Z X J z a G l w T G l z d C 1 E a X N 0 c m l j d E R p c 3 R y a W N 0 I D A w N j Y t M j A y N D A 5 M T Y v Q X V 0 b 1 J l b W 9 2 Z W R D b 2 x 1 b W 5 z M S 5 7 Q 2 9 s d W 1 u M z A s M j l 9 J n F 1 b 3 Q 7 L C Z x d W 9 0 O 1 N l Y 3 R p b 2 4 x L 0 1 l b W J l c n N o a X B M a X N 0 L U R p c 3 R y a W N 0 R G l z d H J p Y 3 Q g M D A 2 N i 0 y M D I 0 M D k x N i 9 B d X R v U m V t b 3 Z l Z E N v b H V t b n M x L n t D b 2 x 1 b W 4 z M S w z M H 0 m c X V v d D s s J n F 1 b 3 Q 7 U 2 V j d G l v b j E v T W V t Y m V y c 2 h p c E x p c 3 Q t R G l z d H J p Y 3 R E a X N 0 c m l j d C A w M D Y 2 L T I w M j Q w O T E 2 L 0 F 1 d G 9 S Z W 1 v d m V k Q 2 9 s d W 1 u c z E u e 0 N v b H V t b j M y L D M x f S Z x d W 9 0 O y w m c X V v d D t T Z W N 0 a W 9 u M S 9 N Z W 1 i Z X J z a G l w T G l z d C 1 E a X N 0 c m l j d E R p c 3 R y a W N 0 I D A w N j Y t M j A y N D A 5 M T Y v Q X V 0 b 1 J l b W 9 2 Z W R D b 2 x 1 b W 5 z M S 5 7 Q 2 9 s d W 1 u M z M s M z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D E w M D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N D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D J U M T c 6 M D M 6 M z Y u O D g 0 O T Q 3 O V o i I C 8 + P E V u d H J 5 I F R 5 c G U 9 I k Z p b G x D b 2 x 1 b W 5 U e X B l c y I g V m F s d W U 9 I n N C Z 1 l H Q m d Z R 0 J n W U d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N 2 R i Z G M w M C 0 1 N T c y L T R h Y j A t Y W N l Z C 1 h M j U 2 M T k x N D N j Z m Y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1 i Z X J z a G l w T G l z d C 1 E a X N 0 c m l j d E R p c 3 R y a W N 0 I D A w N j Y t M j A y N D E w M D I v Q X V 0 b 1 J l b W 9 2 Z W R D b 2 x 1 b W 5 z M S 5 7 Q 2 9 s d W 1 u M S w w f S Z x d W 9 0 O y w m c X V v d D t T Z W N 0 a W 9 u M S 9 N Z W 1 i Z X J z a G l w T G l z d C 1 E a X N 0 c m l j d E R p c 3 R y a W N 0 I D A w N j Y t M j A y N D E w M D I v Q X V 0 b 1 J l b W 9 2 Z W R D b 2 x 1 b W 5 z M S 5 7 Q 2 9 s d W 1 u M i w x f S Z x d W 9 0 O y w m c X V v d D t T Z W N 0 a W 9 u M S 9 N Z W 1 i Z X J z a G l w T G l z d C 1 E a X N 0 c m l j d E R p c 3 R y a W N 0 I D A w N j Y t M j A y N D E w M D I v Q X V 0 b 1 J l b W 9 2 Z W R D b 2 x 1 b W 5 z M S 5 7 Q 2 9 s d W 1 u M y w y f S Z x d W 9 0 O y w m c X V v d D t T Z W N 0 a W 9 u M S 9 N Z W 1 i Z X J z a G l w T G l z d C 1 E a X N 0 c m l j d E R p c 3 R y a W N 0 I D A w N j Y t M j A y N D E w M D I v Q X V 0 b 1 J l b W 9 2 Z W R D b 2 x 1 b W 5 z M S 5 7 Q 2 9 s d W 1 u N C w z f S Z x d W 9 0 O y w m c X V v d D t T Z W N 0 a W 9 u M S 9 N Z W 1 i Z X J z a G l w T G l z d C 1 E a X N 0 c m l j d E R p c 3 R y a W N 0 I D A w N j Y t M j A y N D E w M D I v Q X V 0 b 1 J l b W 9 2 Z W R D b 2 x 1 b W 5 z M S 5 7 Q 2 9 s d W 1 u N S w 0 f S Z x d W 9 0 O y w m c X V v d D t T Z W N 0 a W 9 u M S 9 N Z W 1 i Z X J z a G l w T G l z d C 1 E a X N 0 c m l j d E R p c 3 R y a W N 0 I D A w N j Y t M j A y N D E w M D I v Q X V 0 b 1 J l b W 9 2 Z W R D b 2 x 1 b W 5 z M S 5 7 Q 2 9 s d W 1 u N i w 1 f S Z x d W 9 0 O y w m c X V v d D t T Z W N 0 a W 9 u M S 9 N Z W 1 i Z X J z a G l w T G l z d C 1 E a X N 0 c m l j d E R p c 3 R y a W N 0 I D A w N j Y t M j A y N D E w M D I v Q X V 0 b 1 J l b W 9 2 Z W R D b 2 x 1 b W 5 z M S 5 7 Q 2 9 s d W 1 u N y w 2 f S Z x d W 9 0 O y w m c X V v d D t T Z W N 0 a W 9 u M S 9 N Z W 1 i Z X J z a G l w T G l z d C 1 E a X N 0 c m l j d E R p c 3 R y a W N 0 I D A w N j Y t M j A y N D E w M D I v Q X V 0 b 1 J l b W 9 2 Z W R D b 2 x 1 b W 5 z M S 5 7 Q 2 9 s d W 1 u O C w 3 f S Z x d W 9 0 O y w m c X V v d D t T Z W N 0 a W 9 u M S 9 N Z W 1 i Z X J z a G l w T G l z d C 1 E a X N 0 c m l j d E R p c 3 R y a W N 0 I D A w N j Y t M j A y N D E w M D I v Q X V 0 b 1 J l b W 9 2 Z W R D b 2 x 1 b W 5 z M S 5 7 Q 2 9 s d W 1 u O S w 4 f S Z x d W 9 0 O y w m c X V v d D t T Z W N 0 a W 9 u M S 9 N Z W 1 i Z X J z a G l w T G l z d C 1 E a X N 0 c m l j d E R p c 3 R y a W N 0 I D A w N j Y t M j A y N D E w M D I v Q X V 0 b 1 J l b W 9 2 Z W R D b 2 x 1 b W 5 z M S 5 7 Q 2 9 s d W 1 u M T A s O X 0 m c X V v d D s s J n F 1 b 3 Q 7 U 2 V j d G l v b j E v T W V t Y m V y c 2 h p c E x p c 3 Q t R G l z d H J p Y 3 R E a X N 0 c m l j d C A w M D Y 2 L T I w M j Q x M D A y L 0 F 1 d G 9 S Z W 1 v d m V k Q 2 9 s d W 1 u c z E u e 0 N v b H V t b j E x L D E w f S Z x d W 9 0 O y w m c X V v d D t T Z W N 0 a W 9 u M S 9 N Z W 1 i Z X J z a G l w T G l z d C 1 E a X N 0 c m l j d E R p c 3 R y a W N 0 I D A w N j Y t M j A y N D E w M D I v Q X V 0 b 1 J l b W 9 2 Z W R D b 2 x 1 b W 5 z M S 5 7 Q 2 9 s d W 1 u M T I s M T F 9 J n F 1 b 3 Q 7 L C Z x d W 9 0 O 1 N l Y 3 R p b 2 4 x L 0 1 l b W J l c n N o a X B M a X N 0 L U R p c 3 R y a W N 0 R G l z d H J p Y 3 Q g M D A 2 N i 0 y M D I 0 M T A w M i 9 B d X R v U m V t b 3 Z l Z E N v b H V t b n M x L n t D b 2 x 1 b W 4 x M y w x M n 0 m c X V v d D s s J n F 1 b 3 Q 7 U 2 V j d G l v b j E v T W V t Y m V y c 2 h p c E x p c 3 Q t R G l z d H J p Y 3 R E a X N 0 c m l j d C A w M D Y 2 L T I w M j Q x M D A y L 0 F 1 d G 9 S Z W 1 v d m V k Q 2 9 s d W 1 u c z E u e 0 N v b H V t b j E 0 L D E z f S Z x d W 9 0 O y w m c X V v d D t T Z W N 0 a W 9 u M S 9 N Z W 1 i Z X J z a G l w T G l z d C 1 E a X N 0 c m l j d E R p c 3 R y a W N 0 I D A w N j Y t M j A y N D E w M D I v Q X V 0 b 1 J l b W 9 2 Z W R D b 2 x 1 b W 5 z M S 5 7 Q 2 9 s d W 1 u M T U s M T R 9 J n F 1 b 3 Q 7 L C Z x d W 9 0 O 1 N l Y 3 R p b 2 4 x L 0 1 l b W J l c n N o a X B M a X N 0 L U R p c 3 R y a W N 0 R G l z d H J p Y 3 Q g M D A 2 N i 0 y M D I 0 M T A w M i 9 B d X R v U m V t b 3 Z l Z E N v b H V t b n M x L n t D b 2 x 1 b W 4 x N i w x N X 0 m c X V v d D s s J n F 1 b 3 Q 7 U 2 V j d G l v b j E v T W V t Y m V y c 2 h p c E x p c 3 Q t R G l z d H J p Y 3 R E a X N 0 c m l j d C A w M D Y 2 L T I w M j Q x M D A y L 0 F 1 d G 9 S Z W 1 v d m V k Q 2 9 s d W 1 u c z E u e 0 N v b H V t b j E 3 L D E 2 f S Z x d W 9 0 O y w m c X V v d D t T Z W N 0 a W 9 u M S 9 N Z W 1 i Z X J z a G l w T G l z d C 1 E a X N 0 c m l j d E R p c 3 R y a W N 0 I D A w N j Y t M j A y N D E w M D I v Q X V 0 b 1 J l b W 9 2 Z W R D b 2 x 1 b W 5 z M S 5 7 Q 2 9 s d W 1 u M T g s M T d 9 J n F 1 b 3 Q 7 L C Z x d W 9 0 O 1 N l Y 3 R p b 2 4 x L 0 1 l b W J l c n N o a X B M a X N 0 L U R p c 3 R y a W N 0 R G l z d H J p Y 3 Q g M D A 2 N i 0 y M D I 0 M T A w M i 9 B d X R v U m V t b 3 Z l Z E N v b H V t b n M x L n t D b 2 x 1 b W 4 x O S w x O H 0 m c X V v d D s s J n F 1 b 3 Q 7 U 2 V j d G l v b j E v T W V t Y m V y c 2 h p c E x p c 3 Q t R G l z d H J p Y 3 R E a X N 0 c m l j d C A w M D Y 2 L T I w M j Q x M D A y L 0 F 1 d G 9 S Z W 1 v d m V k Q 2 9 s d W 1 u c z E u e 0 N v b H V t b j I w L D E 5 f S Z x d W 9 0 O y w m c X V v d D t T Z W N 0 a W 9 u M S 9 N Z W 1 i Z X J z a G l w T G l z d C 1 E a X N 0 c m l j d E R p c 3 R y a W N 0 I D A w N j Y t M j A y N D E w M D I v Q X V 0 b 1 J l b W 9 2 Z W R D b 2 x 1 b W 5 z M S 5 7 Q 2 9 s d W 1 u M j E s M j B 9 J n F 1 b 3 Q 7 L C Z x d W 9 0 O 1 N l Y 3 R p b 2 4 x L 0 1 l b W J l c n N o a X B M a X N 0 L U R p c 3 R y a W N 0 R G l z d H J p Y 3 Q g M D A 2 N i 0 y M D I 0 M T A w M i 9 B d X R v U m V t b 3 Z l Z E N v b H V t b n M x L n t D b 2 x 1 b W 4 y M i w y M X 0 m c X V v d D s s J n F 1 b 3 Q 7 U 2 V j d G l v b j E v T W V t Y m V y c 2 h p c E x p c 3 Q t R G l z d H J p Y 3 R E a X N 0 c m l j d C A w M D Y 2 L T I w M j Q x M D A y L 0 F 1 d G 9 S Z W 1 v d m V k Q 2 9 s d W 1 u c z E u e 0 N v b H V t b j I z L D I y f S Z x d W 9 0 O y w m c X V v d D t T Z W N 0 a W 9 u M S 9 N Z W 1 i Z X J z a G l w T G l z d C 1 E a X N 0 c m l j d E R p c 3 R y a W N 0 I D A w N j Y t M j A y N D E w M D I v Q X V 0 b 1 J l b W 9 2 Z W R D b 2 x 1 b W 5 z M S 5 7 Q 2 9 s d W 1 u M j Q s M j N 9 J n F 1 b 3 Q 7 L C Z x d W 9 0 O 1 N l Y 3 R p b 2 4 x L 0 1 l b W J l c n N o a X B M a X N 0 L U R p c 3 R y a W N 0 R G l z d H J p Y 3 Q g M D A 2 N i 0 y M D I 0 M T A w M i 9 B d X R v U m V t b 3 Z l Z E N v b H V t b n M x L n t D b 2 x 1 b W 4 y N S w y N H 0 m c X V v d D s s J n F 1 b 3 Q 7 U 2 V j d G l v b j E v T W V t Y m V y c 2 h p c E x p c 3 Q t R G l z d H J p Y 3 R E a X N 0 c m l j d C A w M D Y 2 L T I w M j Q x M D A y L 0 F 1 d G 9 S Z W 1 v d m V k Q 2 9 s d W 1 u c z E u e 0 N v b H V t b j I 2 L D I 1 f S Z x d W 9 0 O y w m c X V v d D t T Z W N 0 a W 9 u M S 9 N Z W 1 i Z X J z a G l w T G l z d C 1 E a X N 0 c m l j d E R p c 3 R y a W N 0 I D A w N j Y t M j A y N D E w M D I v Q X V 0 b 1 J l b W 9 2 Z W R D b 2 x 1 b W 5 z M S 5 7 Q 2 9 s d W 1 u M j c s M j Z 9 J n F 1 b 3 Q 7 L C Z x d W 9 0 O 1 N l Y 3 R p b 2 4 x L 0 1 l b W J l c n N o a X B M a X N 0 L U R p c 3 R y a W N 0 R G l z d H J p Y 3 Q g M D A 2 N i 0 y M D I 0 M T A w M i 9 B d X R v U m V t b 3 Z l Z E N v b H V t b n M x L n t D b 2 x 1 b W 4 y O C w y N 3 0 m c X V v d D s s J n F 1 b 3 Q 7 U 2 V j d G l v b j E v T W V t Y m V y c 2 h p c E x p c 3 Q t R G l z d H J p Y 3 R E a X N 0 c m l j d C A w M D Y 2 L T I w M j Q x M D A y L 0 F 1 d G 9 S Z W 1 v d m V k Q 2 9 s d W 1 u c z E u e 0 N v b H V t b j I 5 L D I 4 f S Z x d W 9 0 O y w m c X V v d D t T Z W N 0 a W 9 u M S 9 N Z W 1 i Z X J z a G l w T G l z d C 1 E a X N 0 c m l j d E R p c 3 R y a W N 0 I D A w N j Y t M j A y N D E w M D I v Q X V 0 b 1 J l b W 9 2 Z W R D b 2 x 1 b W 5 z M S 5 7 Q 2 9 s d W 1 u M z A s M j l 9 J n F 1 b 3 Q 7 L C Z x d W 9 0 O 1 N l Y 3 R p b 2 4 x L 0 1 l b W J l c n N o a X B M a X N 0 L U R p c 3 R y a W N 0 R G l z d H J p Y 3 Q g M D A 2 N i 0 y M D I 0 M T A w M i 9 B d X R v U m V t b 3 Z l Z E N v b H V t b n M x L n t D b 2 x 1 b W 4 z M S w z M H 0 m c X V v d D s s J n F 1 b 3 Q 7 U 2 V j d G l v b j E v T W V t Y m V y c 2 h p c E x p c 3 Q t R G l z d H J p Y 3 R E a X N 0 c m l j d C A w M D Y 2 L T I w M j Q x M D A y L 0 F 1 d G 9 S Z W 1 v d m V k Q 2 9 s d W 1 u c z E u e 0 N v b H V t b j M y L D M x f S Z x d W 9 0 O y w m c X V v d D t T Z W N 0 a W 9 u M S 9 N Z W 1 i Z X J z a G l w T G l z d C 1 E a X N 0 c m l j d E R p c 3 R y a W N 0 I D A w N j Y t M j A y N D E w M D I v Q X V 0 b 1 J l b W 9 2 Z W R D b 2 x 1 b W 5 z M S 5 7 Q 2 9 s d W 1 u M z M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N Z W 1 i Z X J z a G l w T G l z d C 1 E a X N 0 c m l j d E R p c 3 R y a W N 0 I D A w N j Y t M j A y N D E w M D I v Q X V 0 b 1 J l b W 9 2 Z W R D b 2 x 1 b W 5 z M S 5 7 Q 2 9 s d W 1 u M S w w f S Z x d W 9 0 O y w m c X V v d D t T Z W N 0 a W 9 u M S 9 N Z W 1 i Z X J z a G l w T G l z d C 1 E a X N 0 c m l j d E R p c 3 R y a W N 0 I D A w N j Y t M j A y N D E w M D I v Q X V 0 b 1 J l b W 9 2 Z W R D b 2 x 1 b W 5 z M S 5 7 Q 2 9 s d W 1 u M i w x f S Z x d W 9 0 O y w m c X V v d D t T Z W N 0 a W 9 u M S 9 N Z W 1 i Z X J z a G l w T G l z d C 1 E a X N 0 c m l j d E R p c 3 R y a W N 0 I D A w N j Y t M j A y N D E w M D I v Q X V 0 b 1 J l b W 9 2 Z W R D b 2 x 1 b W 5 z M S 5 7 Q 2 9 s d W 1 u M y w y f S Z x d W 9 0 O y w m c X V v d D t T Z W N 0 a W 9 u M S 9 N Z W 1 i Z X J z a G l w T G l z d C 1 E a X N 0 c m l j d E R p c 3 R y a W N 0 I D A w N j Y t M j A y N D E w M D I v Q X V 0 b 1 J l b W 9 2 Z W R D b 2 x 1 b W 5 z M S 5 7 Q 2 9 s d W 1 u N C w z f S Z x d W 9 0 O y w m c X V v d D t T Z W N 0 a W 9 u M S 9 N Z W 1 i Z X J z a G l w T G l z d C 1 E a X N 0 c m l j d E R p c 3 R y a W N 0 I D A w N j Y t M j A y N D E w M D I v Q X V 0 b 1 J l b W 9 2 Z W R D b 2 x 1 b W 5 z M S 5 7 Q 2 9 s d W 1 u N S w 0 f S Z x d W 9 0 O y w m c X V v d D t T Z W N 0 a W 9 u M S 9 N Z W 1 i Z X J z a G l w T G l z d C 1 E a X N 0 c m l j d E R p c 3 R y a W N 0 I D A w N j Y t M j A y N D E w M D I v Q X V 0 b 1 J l b W 9 2 Z W R D b 2 x 1 b W 5 z M S 5 7 Q 2 9 s d W 1 u N i w 1 f S Z x d W 9 0 O y w m c X V v d D t T Z W N 0 a W 9 u M S 9 N Z W 1 i Z X J z a G l w T G l z d C 1 E a X N 0 c m l j d E R p c 3 R y a W N 0 I D A w N j Y t M j A y N D E w M D I v Q X V 0 b 1 J l b W 9 2 Z W R D b 2 x 1 b W 5 z M S 5 7 Q 2 9 s d W 1 u N y w 2 f S Z x d W 9 0 O y w m c X V v d D t T Z W N 0 a W 9 u M S 9 N Z W 1 i Z X J z a G l w T G l z d C 1 E a X N 0 c m l j d E R p c 3 R y a W N 0 I D A w N j Y t M j A y N D E w M D I v Q X V 0 b 1 J l b W 9 2 Z W R D b 2 x 1 b W 5 z M S 5 7 Q 2 9 s d W 1 u O C w 3 f S Z x d W 9 0 O y w m c X V v d D t T Z W N 0 a W 9 u M S 9 N Z W 1 i Z X J z a G l w T G l z d C 1 E a X N 0 c m l j d E R p c 3 R y a W N 0 I D A w N j Y t M j A y N D E w M D I v Q X V 0 b 1 J l b W 9 2 Z W R D b 2 x 1 b W 5 z M S 5 7 Q 2 9 s d W 1 u O S w 4 f S Z x d W 9 0 O y w m c X V v d D t T Z W N 0 a W 9 u M S 9 N Z W 1 i Z X J z a G l w T G l z d C 1 E a X N 0 c m l j d E R p c 3 R y a W N 0 I D A w N j Y t M j A y N D E w M D I v Q X V 0 b 1 J l b W 9 2 Z W R D b 2 x 1 b W 5 z M S 5 7 Q 2 9 s d W 1 u M T A s O X 0 m c X V v d D s s J n F 1 b 3 Q 7 U 2 V j d G l v b j E v T W V t Y m V y c 2 h p c E x p c 3 Q t R G l z d H J p Y 3 R E a X N 0 c m l j d C A w M D Y 2 L T I w M j Q x M D A y L 0 F 1 d G 9 S Z W 1 v d m V k Q 2 9 s d W 1 u c z E u e 0 N v b H V t b j E x L D E w f S Z x d W 9 0 O y w m c X V v d D t T Z W N 0 a W 9 u M S 9 N Z W 1 i Z X J z a G l w T G l z d C 1 E a X N 0 c m l j d E R p c 3 R y a W N 0 I D A w N j Y t M j A y N D E w M D I v Q X V 0 b 1 J l b W 9 2 Z W R D b 2 x 1 b W 5 z M S 5 7 Q 2 9 s d W 1 u M T I s M T F 9 J n F 1 b 3 Q 7 L C Z x d W 9 0 O 1 N l Y 3 R p b 2 4 x L 0 1 l b W J l c n N o a X B M a X N 0 L U R p c 3 R y a W N 0 R G l z d H J p Y 3 Q g M D A 2 N i 0 y M D I 0 M T A w M i 9 B d X R v U m V t b 3 Z l Z E N v b H V t b n M x L n t D b 2 x 1 b W 4 x M y w x M n 0 m c X V v d D s s J n F 1 b 3 Q 7 U 2 V j d G l v b j E v T W V t Y m V y c 2 h p c E x p c 3 Q t R G l z d H J p Y 3 R E a X N 0 c m l j d C A w M D Y 2 L T I w M j Q x M D A y L 0 F 1 d G 9 S Z W 1 v d m V k Q 2 9 s d W 1 u c z E u e 0 N v b H V t b j E 0 L D E z f S Z x d W 9 0 O y w m c X V v d D t T Z W N 0 a W 9 u M S 9 N Z W 1 i Z X J z a G l w T G l z d C 1 E a X N 0 c m l j d E R p c 3 R y a W N 0 I D A w N j Y t M j A y N D E w M D I v Q X V 0 b 1 J l b W 9 2 Z W R D b 2 x 1 b W 5 z M S 5 7 Q 2 9 s d W 1 u M T U s M T R 9 J n F 1 b 3 Q 7 L C Z x d W 9 0 O 1 N l Y 3 R p b 2 4 x L 0 1 l b W J l c n N o a X B M a X N 0 L U R p c 3 R y a W N 0 R G l z d H J p Y 3 Q g M D A 2 N i 0 y M D I 0 M T A w M i 9 B d X R v U m V t b 3 Z l Z E N v b H V t b n M x L n t D b 2 x 1 b W 4 x N i w x N X 0 m c X V v d D s s J n F 1 b 3 Q 7 U 2 V j d G l v b j E v T W V t Y m V y c 2 h p c E x p c 3 Q t R G l z d H J p Y 3 R E a X N 0 c m l j d C A w M D Y 2 L T I w M j Q x M D A y L 0 F 1 d G 9 S Z W 1 v d m V k Q 2 9 s d W 1 u c z E u e 0 N v b H V t b j E 3 L D E 2 f S Z x d W 9 0 O y w m c X V v d D t T Z W N 0 a W 9 u M S 9 N Z W 1 i Z X J z a G l w T G l z d C 1 E a X N 0 c m l j d E R p c 3 R y a W N 0 I D A w N j Y t M j A y N D E w M D I v Q X V 0 b 1 J l b W 9 2 Z W R D b 2 x 1 b W 5 z M S 5 7 Q 2 9 s d W 1 u M T g s M T d 9 J n F 1 b 3 Q 7 L C Z x d W 9 0 O 1 N l Y 3 R p b 2 4 x L 0 1 l b W J l c n N o a X B M a X N 0 L U R p c 3 R y a W N 0 R G l z d H J p Y 3 Q g M D A 2 N i 0 y M D I 0 M T A w M i 9 B d X R v U m V t b 3 Z l Z E N v b H V t b n M x L n t D b 2 x 1 b W 4 x O S w x O H 0 m c X V v d D s s J n F 1 b 3 Q 7 U 2 V j d G l v b j E v T W V t Y m V y c 2 h p c E x p c 3 Q t R G l z d H J p Y 3 R E a X N 0 c m l j d C A w M D Y 2 L T I w M j Q x M D A y L 0 F 1 d G 9 S Z W 1 v d m V k Q 2 9 s d W 1 u c z E u e 0 N v b H V t b j I w L D E 5 f S Z x d W 9 0 O y w m c X V v d D t T Z W N 0 a W 9 u M S 9 N Z W 1 i Z X J z a G l w T G l z d C 1 E a X N 0 c m l j d E R p c 3 R y a W N 0 I D A w N j Y t M j A y N D E w M D I v Q X V 0 b 1 J l b W 9 2 Z W R D b 2 x 1 b W 5 z M S 5 7 Q 2 9 s d W 1 u M j E s M j B 9 J n F 1 b 3 Q 7 L C Z x d W 9 0 O 1 N l Y 3 R p b 2 4 x L 0 1 l b W J l c n N o a X B M a X N 0 L U R p c 3 R y a W N 0 R G l z d H J p Y 3 Q g M D A 2 N i 0 y M D I 0 M T A w M i 9 B d X R v U m V t b 3 Z l Z E N v b H V t b n M x L n t D b 2 x 1 b W 4 y M i w y M X 0 m c X V v d D s s J n F 1 b 3 Q 7 U 2 V j d G l v b j E v T W V t Y m V y c 2 h p c E x p c 3 Q t R G l z d H J p Y 3 R E a X N 0 c m l j d C A w M D Y 2 L T I w M j Q x M D A y L 0 F 1 d G 9 S Z W 1 v d m V k Q 2 9 s d W 1 u c z E u e 0 N v b H V t b j I z L D I y f S Z x d W 9 0 O y w m c X V v d D t T Z W N 0 a W 9 u M S 9 N Z W 1 i Z X J z a G l w T G l z d C 1 E a X N 0 c m l j d E R p c 3 R y a W N 0 I D A w N j Y t M j A y N D E w M D I v Q X V 0 b 1 J l b W 9 2 Z W R D b 2 x 1 b W 5 z M S 5 7 Q 2 9 s d W 1 u M j Q s M j N 9 J n F 1 b 3 Q 7 L C Z x d W 9 0 O 1 N l Y 3 R p b 2 4 x L 0 1 l b W J l c n N o a X B M a X N 0 L U R p c 3 R y a W N 0 R G l z d H J p Y 3 Q g M D A 2 N i 0 y M D I 0 M T A w M i 9 B d X R v U m V t b 3 Z l Z E N v b H V t b n M x L n t D b 2 x 1 b W 4 y N S w y N H 0 m c X V v d D s s J n F 1 b 3 Q 7 U 2 V j d G l v b j E v T W V t Y m V y c 2 h p c E x p c 3 Q t R G l z d H J p Y 3 R E a X N 0 c m l j d C A w M D Y 2 L T I w M j Q x M D A y L 0 F 1 d G 9 S Z W 1 v d m V k Q 2 9 s d W 1 u c z E u e 0 N v b H V t b j I 2 L D I 1 f S Z x d W 9 0 O y w m c X V v d D t T Z W N 0 a W 9 u M S 9 N Z W 1 i Z X J z a G l w T G l z d C 1 E a X N 0 c m l j d E R p c 3 R y a W N 0 I D A w N j Y t M j A y N D E w M D I v Q X V 0 b 1 J l b W 9 2 Z W R D b 2 x 1 b W 5 z M S 5 7 Q 2 9 s d W 1 u M j c s M j Z 9 J n F 1 b 3 Q 7 L C Z x d W 9 0 O 1 N l Y 3 R p b 2 4 x L 0 1 l b W J l c n N o a X B M a X N 0 L U R p c 3 R y a W N 0 R G l z d H J p Y 3 Q g M D A 2 N i 0 y M D I 0 M T A w M i 9 B d X R v U m V t b 3 Z l Z E N v b H V t b n M x L n t D b 2 x 1 b W 4 y O C w y N 3 0 m c X V v d D s s J n F 1 b 3 Q 7 U 2 V j d G l v b j E v T W V t Y m V y c 2 h p c E x p c 3 Q t R G l z d H J p Y 3 R E a X N 0 c m l j d C A w M D Y 2 L T I w M j Q x M D A y L 0 F 1 d G 9 S Z W 1 v d m V k Q 2 9 s d W 1 u c z E u e 0 N v b H V t b j I 5 L D I 4 f S Z x d W 9 0 O y w m c X V v d D t T Z W N 0 a W 9 u M S 9 N Z W 1 i Z X J z a G l w T G l z d C 1 E a X N 0 c m l j d E R p c 3 R y a W N 0 I D A w N j Y t M j A y N D E w M D I v Q X V 0 b 1 J l b W 9 2 Z W R D b 2 x 1 b W 5 z M S 5 7 Q 2 9 s d W 1 u M z A s M j l 9 J n F 1 b 3 Q 7 L C Z x d W 9 0 O 1 N l Y 3 R p b 2 4 x L 0 1 l b W J l c n N o a X B M a X N 0 L U R p c 3 R y a W N 0 R G l z d H J p Y 3 Q g M D A 2 N i 0 y M D I 0 M T A w M i 9 B d X R v U m V t b 3 Z l Z E N v b H V t b n M x L n t D b 2 x 1 b W 4 z M S w z M H 0 m c X V v d D s s J n F 1 b 3 Q 7 U 2 V j d G l v b j E v T W V t Y m V y c 2 h p c E x p c 3 Q t R G l z d H J p Y 3 R E a X N 0 c m l j d C A w M D Y 2 L T I w M j Q x M D A y L 0 F 1 d G 9 S Z W 1 v d m V k Q 2 9 s d W 1 u c z E u e 0 N v b H V t b j M y L D M x f S Z x d W 9 0 O y w m c X V v d D t T Z W N 0 a W 9 u M S 9 N Z W 1 i Z X J z a G l w T G l z d C 1 E a X N 0 c m l j d E R p c 3 R y a W N 0 I D A w N j Y t M j A y N D E w M D I v Q X V 0 b 1 J l b W 9 2 Z W R D b 2 x 1 b W 5 z M S 5 7 Q 2 9 s d W 1 u M z M s M z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D E w M T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D U z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E 3 V D A x O j U 3 O j M 3 L j g w N T U y M j B a I i A v P j x F b n R y e S B U e X B l P S J G a W x s Q 2 9 s d W 1 u V H l w Z X M i I F Z h b H V l P S J z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W Y y Z T M 1 M T g t Z G I 5 O S 0 0 O W N i L W J i M D Q t Y j I 1 M j Z k Y T E 0 N W U y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t Y m V y c 2 h p c E x p c 3 Q t R G l z d H J p Y 3 R E a X N 0 c m l j d C A w M D Y 2 L T I w M j Q x M D E 2 L 0 F 1 d G 9 S Z W 1 v d m V k Q 2 9 s d W 1 u c z E u e 0 N v b H V t b j E s M H 0 m c X V v d D s s J n F 1 b 3 Q 7 U 2 V j d G l v b j E v T W V t Y m V y c 2 h p c E x p c 3 Q t R G l z d H J p Y 3 R E a X N 0 c m l j d C A w M D Y 2 L T I w M j Q x M D E 2 L 0 F 1 d G 9 S Z W 1 v d m V k Q 2 9 s d W 1 u c z E u e 0 N v b H V t b j I s M X 0 m c X V v d D s s J n F 1 b 3 Q 7 U 2 V j d G l v b j E v T W V t Y m V y c 2 h p c E x p c 3 Q t R G l z d H J p Y 3 R E a X N 0 c m l j d C A w M D Y 2 L T I w M j Q x M D E 2 L 0 F 1 d G 9 S Z W 1 v d m V k Q 2 9 s d W 1 u c z E u e 0 N v b H V t b j M s M n 0 m c X V v d D s s J n F 1 b 3 Q 7 U 2 V j d G l v b j E v T W V t Y m V y c 2 h p c E x p c 3 Q t R G l z d H J p Y 3 R E a X N 0 c m l j d C A w M D Y 2 L T I w M j Q x M D E 2 L 0 F 1 d G 9 S Z W 1 v d m V k Q 2 9 s d W 1 u c z E u e 0 N v b H V t b j Q s M 3 0 m c X V v d D s s J n F 1 b 3 Q 7 U 2 V j d G l v b j E v T W V t Y m V y c 2 h p c E x p c 3 Q t R G l z d H J p Y 3 R E a X N 0 c m l j d C A w M D Y 2 L T I w M j Q x M D E 2 L 0 F 1 d G 9 S Z W 1 v d m V k Q 2 9 s d W 1 u c z E u e 0 N v b H V t b j U s N H 0 m c X V v d D s s J n F 1 b 3 Q 7 U 2 V j d G l v b j E v T W V t Y m V y c 2 h p c E x p c 3 Q t R G l z d H J p Y 3 R E a X N 0 c m l j d C A w M D Y 2 L T I w M j Q x M D E 2 L 0 F 1 d G 9 S Z W 1 v d m V k Q 2 9 s d W 1 u c z E u e 0 N v b H V t b j Y s N X 0 m c X V v d D s s J n F 1 b 3 Q 7 U 2 V j d G l v b j E v T W V t Y m V y c 2 h p c E x p c 3 Q t R G l z d H J p Y 3 R E a X N 0 c m l j d C A w M D Y 2 L T I w M j Q x M D E 2 L 0 F 1 d G 9 S Z W 1 v d m V k Q 2 9 s d W 1 u c z E u e 0 N v b H V t b j c s N n 0 m c X V v d D s s J n F 1 b 3 Q 7 U 2 V j d G l v b j E v T W V t Y m V y c 2 h p c E x p c 3 Q t R G l z d H J p Y 3 R E a X N 0 c m l j d C A w M D Y 2 L T I w M j Q x M D E 2 L 0 F 1 d G 9 S Z W 1 v d m V k Q 2 9 s d W 1 u c z E u e 0 N v b H V t b j g s N 3 0 m c X V v d D s s J n F 1 b 3 Q 7 U 2 V j d G l v b j E v T W V t Y m V y c 2 h p c E x p c 3 Q t R G l z d H J p Y 3 R E a X N 0 c m l j d C A w M D Y 2 L T I w M j Q x M D E 2 L 0 F 1 d G 9 S Z W 1 v d m V k Q 2 9 s d W 1 u c z E u e 0 N v b H V t b j k s O H 0 m c X V v d D s s J n F 1 b 3 Q 7 U 2 V j d G l v b j E v T W V t Y m V y c 2 h p c E x p c 3 Q t R G l z d H J p Y 3 R E a X N 0 c m l j d C A w M D Y 2 L T I w M j Q x M D E 2 L 0 F 1 d G 9 S Z W 1 v d m V k Q 2 9 s d W 1 u c z E u e 0 N v b H V t b j E w L D l 9 J n F 1 b 3 Q 7 L C Z x d W 9 0 O 1 N l Y 3 R p b 2 4 x L 0 1 l b W J l c n N o a X B M a X N 0 L U R p c 3 R y a W N 0 R G l z d H J p Y 3 Q g M D A 2 N i 0 y M D I 0 M T A x N i 9 B d X R v U m V t b 3 Z l Z E N v b H V t b n M x L n t D b 2 x 1 b W 4 x M S w x M H 0 m c X V v d D s s J n F 1 b 3 Q 7 U 2 V j d G l v b j E v T W V t Y m V y c 2 h p c E x p c 3 Q t R G l z d H J p Y 3 R E a X N 0 c m l j d C A w M D Y 2 L T I w M j Q x M D E 2 L 0 F 1 d G 9 S Z W 1 v d m V k Q 2 9 s d W 1 u c z E u e 0 N v b H V t b j E y L D E x f S Z x d W 9 0 O y w m c X V v d D t T Z W N 0 a W 9 u M S 9 N Z W 1 i Z X J z a G l w T G l z d C 1 E a X N 0 c m l j d E R p c 3 R y a W N 0 I D A w N j Y t M j A y N D E w M T Y v Q X V 0 b 1 J l b W 9 2 Z W R D b 2 x 1 b W 5 z M S 5 7 Q 2 9 s d W 1 u M T M s M T J 9 J n F 1 b 3 Q 7 L C Z x d W 9 0 O 1 N l Y 3 R p b 2 4 x L 0 1 l b W J l c n N o a X B M a X N 0 L U R p c 3 R y a W N 0 R G l z d H J p Y 3 Q g M D A 2 N i 0 y M D I 0 M T A x N i 9 B d X R v U m V t b 3 Z l Z E N v b H V t b n M x L n t D b 2 x 1 b W 4 x N C w x M 3 0 m c X V v d D s s J n F 1 b 3 Q 7 U 2 V j d G l v b j E v T W V t Y m V y c 2 h p c E x p c 3 Q t R G l z d H J p Y 3 R E a X N 0 c m l j d C A w M D Y 2 L T I w M j Q x M D E 2 L 0 F 1 d G 9 S Z W 1 v d m V k Q 2 9 s d W 1 u c z E u e 0 N v b H V t b j E 1 L D E 0 f S Z x d W 9 0 O y w m c X V v d D t T Z W N 0 a W 9 u M S 9 N Z W 1 i Z X J z a G l w T G l z d C 1 E a X N 0 c m l j d E R p c 3 R y a W N 0 I D A w N j Y t M j A y N D E w M T Y v Q X V 0 b 1 J l b W 9 2 Z W R D b 2 x 1 b W 5 z M S 5 7 Q 2 9 s d W 1 u M T Y s M T V 9 J n F 1 b 3 Q 7 L C Z x d W 9 0 O 1 N l Y 3 R p b 2 4 x L 0 1 l b W J l c n N o a X B M a X N 0 L U R p c 3 R y a W N 0 R G l z d H J p Y 3 Q g M D A 2 N i 0 y M D I 0 M T A x N i 9 B d X R v U m V t b 3 Z l Z E N v b H V t b n M x L n t D b 2 x 1 b W 4 x N y w x N n 0 m c X V v d D s s J n F 1 b 3 Q 7 U 2 V j d G l v b j E v T W V t Y m V y c 2 h p c E x p c 3 Q t R G l z d H J p Y 3 R E a X N 0 c m l j d C A w M D Y 2 L T I w M j Q x M D E 2 L 0 F 1 d G 9 S Z W 1 v d m V k Q 2 9 s d W 1 u c z E u e 0 N v b H V t b j E 4 L D E 3 f S Z x d W 9 0 O y w m c X V v d D t T Z W N 0 a W 9 u M S 9 N Z W 1 i Z X J z a G l w T G l z d C 1 E a X N 0 c m l j d E R p c 3 R y a W N 0 I D A w N j Y t M j A y N D E w M T Y v Q X V 0 b 1 J l b W 9 2 Z W R D b 2 x 1 b W 5 z M S 5 7 Q 2 9 s d W 1 u M T k s M T h 9 J n F 1 b 3 Q 7 L C Z x d W 9 0 O 1 N l Y 3 R p b 2 4 x L 0 1 l b W J l c n N o a X B M a X N 0 L U R p c 3 R y a W N 0 R G l z d H J p Y 3 Q g M D A 2 N i 0 y M D I 0 M T A x N i 9 B d X R v U m V t b 3 Z l Z E N v b H V t b n M x L n t D b 2 x 1 b W 4 y M C w x O X 0 m c X V v d D s s J n F 1 b 3 Q 7 U 2 V j d G l v b j E v T W V t Y m V y c 2 h p c E x p c 3 Q t R G l z d H J p Y 3 R E a X N 0 c m l j d C A w M D Y 2 L T I w M j Q x M D E 2 L 0 F 1 d G 9 S Z W 1 v d m V k Q 2 9 s d W 1 u c z E u e 0 N v b H V t b j I x L D I w f S Z x d W 9 0 O y w m c X V v d D t T Z W N 0 a W 9 u M S 9 N Z W 1 i Z X J z a G l w T G l z d C 1 E a X N 0 c m l j d E R p c 3 R y a W N 0 I D A w N j Y t M j A y N D E w M T Y v Q X V 0 b 1 J l b W 9 2 Z W R D b 2 x 1 b W 5 z M S 5 7 Q 2 9 s d W 1 u M j I s M j F 9 J n F 1 b 3 Q 7 L C Z x d W 9 0 O 1 N l Y 3 R p b 2 4 x L 0 1 l b W J l c n N o a X B M a X N 0 L U R p c 3 R y a W N 0 R G l z d H J p Y 3 Q g M D A 2 N i 0 y M D I 0 M T A x N i 9 B d X R v U m V t b 3 Z l Z E N v b H V t b n M x L n t D b 2 x 1 b W 4 y M y w y M n 0 m c X V v d D s s J n F 1 b 3 Q 7 U 2 V j d G l v b j E v T W V t Y m V y c 2 h p c E x p c 3 Q t R G l z d H J p Y 3 R E a X N 0 c m l j d C A w M D Y 2 L T I w M j Q x M D E 2 L 0 F 1 d G 9 S Z W 1 v d m V k Q 2 9 s d W 1 u c z E u e 0 N v b H V t b j I 0 L D I z f S Z x d W 9 0 O y w m c X V v d D t T Z W N 0 a W 9 u M S 9 N Z W 1 i Z X J z a G l w T G l z d C 1 E a X N 0 c m l j d E R p c 3 R y a W N 0 I D A w N j Y t M j A y N D E w M T Y v Q X V 0 b 1 J l b W 9 2 Z W R D b 2 x 1 b W 5 z M S 5 7 Q 2 9 s d W 1 u M j U s M j R 9 J n F 1 b 3 Q 7 L C Z x d W 9 0 O 1 N l Y 3 R p b 2 4 x L 0 1 l b W J l c n N o a X B M a X N 0 L U R p c 3 R y a W N 0 R G l z d H J p Y 3 Q g M D A 2 N i 0 y M D I 0 M T A x N i 9 B d X R v U m V t b 3 Z l Z E N v b H V t b n M x L n t D b 2 x 1 b W 4 y N i w y N X 0 m c X V v d D s s J n F 1 b 3 Q 7 U 2 V j d G l v b j E v T W V t Y m V y c 2 h p c E x p c 3 Q t R G l z d H J p Y 3 R E a X N 0 c m l j d C A w M D Y 2 L T I w M j Q x M D E 2 L 0 F 1 d G 9 S Z W 1 v d m V k Q 2 9 s d W 1 u c z E u e 0 N v b H V t b j I 3 L D I 2 f S Z x d W 9 0 O y w m c X V v d D t T Z W N 0 a W 9 u M S 9 N Z W 1 i Z X J z a G l w T G l z d C 1 E a X N 0 c m l j d E R p c 3 R y a W N 0 I D A w N j Y t M j A y N D E w M T Y v Q X V 0 b 1 J l b W 9 2 Z W R D b 2 x 1 b W 5 z M S 5 7 Q 2 9 s d W 1 u M j g s M j d 9 J n F 1 b 3 Q 7 L C Z x d W 9 0 O 1 N l Y 3 R p b 2 4 x L 0 1 l b W J l c n N o a X B M a X N 0 L U R p c 3 R y a W N 0 R G l z d H J p Y 3 Q g M D A 2 N i 0 y M D I 0 M T A x N i 9 B d X R v U m V t b 3 Z l Z E N v b H V t b n M x L n t D b 2 x 1 b W 4 y O S w y O H 0 m c X V v d D s s J n F 1 b 3 Q 7 U 2 V j d G l v b j E v T W V t Y m V y c 2 h p c E x p c 3 Q t R G l z d H J p Y 3 R E a X N 0 c m l j d C A w M D Y 2 L T I w M j Q x M D E 2 L 0 F 1 d G 9 S Z W 1 v d m V k Q 2 9 s d W 1 u c z E u e 0 N v b H V t b j M w L D I 5 f S Z x d W 9 0 O y w m c X V v d D t T Z W N 0 a W 9 u M S 9 N Z W 1 i Z X J z a G l w T G l z d C 1 E a X N 0 c m l j d E R p c 3 R y a W N 0 I D A w N j Y t M j A y N D E w M T Y v Q X V 0 b 1 J l b W 9 2 Z W R D b 2 x 1 b W 5 z M S 5 7 Q 2 9 s d W 1 u M z E s M z B 9 J n F 1 b 3 Q 7 L C Z x d W 9 0 O 1 N l Y 3 R p b 2 4 x L 0 1 l b W J l c n N o a X B M a X N 0 L U R p c 3 R y a W N 0 R G l z d H J p Y 3 Q g M D A 2 N i 0 y M D I 0 M T A x N i 9 B d X R v U m V t b 3 Z l Z E N v b H V t b n M x L n t D b 2 x 1 b W 4 z M i w z M X 0 m c X V v d D s s J n F 1 b 3 Q 7 U 2 V j d G l v b j E v T W V t Y m V y c 2 h p c E x p c 3 Q t R G l z d H J p Y 3 R E a X N 0 c m l j d C A w M D Y 2 L T I w M j Q x M D E 2 L 0 F 1 d G 9 S Z W 1 v d m V k Q 2 9 s d W 1 u c z E u e 0 N v b H V t b j M z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T W V t Y m V y c 2 h p c E x p c 3 Q t R G l z d H J p Y 3 R E a X N 0 c m l j d C A w M D Y 2 L T I w M j Q x M D E 2 L 0 F 1 d G 9 S Z W 1 v d m V k Q 2 9 s d W 1 u c z E u e 0 N v b H V t b j E s M H 0 m c X V v d D s s J n F 1 b 3 Q 7 U 2 V j d G l v b j E v T W V t Y m V y c 2 h p c E x p c 3 Q t R G l z d H J p Y 3 R E a X N 0 c m l j d C A w M D Y 2 L T I w M j Q x M D E 2 L 0 F 1 d G 9 S Z W 1 v d m V k Q 2 9 s d W 1 u c z E u e 0 N v b H V t b j I s M X 0 m c X V v d D s s J n F 1 b 3 Q 7 U 2 V j d G l v b j E v T W V t Y m V y c 2 h p c E x p c 3 Q t R G l z d H J p Y 3 R E a X N 0 c m l j d C A w M D Y 2 L T I w M j Q x M D E 2 L 0 F 1 d G 9 S Z W 1 v d m V k Q 2 9 s d W 1 u c z E u e 0 N v b H V t b j M s M n 0 m c X V v d D s s J n F 1 b 3 Q 7 U 2 V j d G l v b j E v T W V t Y m V y c 2 h p c E x p c 3 Q t R G l z d H J p Y 3 R E a X N 0 c m l j d C A w M D Y 2 L T I w M j Q x M D E 2 L 0 F 1 d G 9 S Z W 1 v d m V k Q 2 9 s d W 1 u c z E u e 0 N v b H V t b j Q s M 3 0 m c X V v d D s s J n F 1 b 3 Q 7 U 2 V j d G l v b j E v T W V t Y m V y c 2 h p c E x p c 3 Q t R G l z d H J p Y 3 R E a X N 0 c m l j d C A w M D Y 2 L T I w M j Q x M D E 2 L 0 F 1 d G 9 S Z W 1 v d m V k Q 2 9 s d W 1 u c z E u e 0 N v b H V t b j U s N H 0 m c X V v d D s s J n F 1 b 3 Q 7 U 2 V j d G l v b j E v T W V t Y m V y c 2 h p c E x p c 3 Q t R G l z d H J p Y 3 R E a X N 0 c m l j d C A w M D Y 2 L T I w M j Q x M D E 2 L 0 F 1 d G 9 S Z W 1 v d m V k Q 2 9 s d W 1 u c z E u e 0 N v b H V t b j Y s N X 0 m c X V v d D s s J n F 1 b 3 Q 7 U 2 V j d G l v b j E v T W V t Y m V y c 2 h p c E x p c 3 Q t R G l z d H J p Y 3 R E a X N 0 c m l j d C A w M D Y 2 L T I w M j Q x M D E 2 L 0 F 1 d G 9 S Z W 1 v d m V k Q 2 9 s d W 1 u c z E u e 0 N v b H V t b j c s N n 0 m c X V v d D s s J n F 1 b 3 Q 7 U 2 V j d G l v b j E v T W V t Y m V y c 2 h p c E x p c 3 Q t R G l z d H J p Y 3 R E a X N 0 c m l j d C A w M D Y 2 L T I w M j Q x M D E 2 L 0 F 1 d G 9 S Z W 1 v d m V k Q 2 9 s d W 1 u c z E u e 0 N v b H V t b j g s N 3 0 m c X V v d D s s J n F 1 b 3 Q 7 U 2 V j d G l v b j E v T W V t Y m V y c 2 h p c E x p c 3 Q t R G l z d H J p Y 3 R E a X N 0 c m l j d C A w M D Y 2 L T I w M j Q x M D E 2 L 0 F 1 d G 9 S Z W 1 v d m V k Q 2 9 s d W 1 u c z E u e 0 N v b H V t b j k s O H 0 m c X V v d D s s J n F 1 b 3 Q 7 U 2 V j d G l v b j E v T W V t Y m V y c 2 h p c E x p c 3 Q t R G l z d H J p Y 3 R E a X N 0 c m l j d C A w M D Y 2 L T I w M j Q x M D E 2 L 0 F 1 d G 9 S Z W 1 v d m V k Q 2 9 s d W 1 u c z E u e 0 N v b H V t b j E w L D l 9 J n F 1 b 3 Q 7 L C Z x d W 9 0 O 1 N l Y 3 R p b 2 4 x L 0 1 l b W J l c n N o a X B M a X N 0 L U R p c 3 R y a W N 0 R G l z d H J p Y 3 Q g M D A 2 N i 0 y M D I 0 M T A x N i 9 B d X R v U m V t b 3 Z l Z E N v b H V t b n M x L n t D b 2 x 1 b W 4 x M S w x M H 0 m c X V v d D s s J n F 1 b 3 Q 7 U 2 V j d G l v b j E v T W V t Y m V y c 2 h p c E x p c 3 Q t R G l z d H J p Y 3 R E a X N 0 c m l j d C A w M D Y 2 L T I w M j Q x M D E 2 L 0 F 1 d G 9 S Z W 1 v d m V k Q 2 9 s d W 1 u c z E u e 0 N v b H V t b j E y L D E x f S Z x d W 9 0 O y w m c X V v d D t T Z W N 0 a W 9 u M S 9 N Z W 1 i Z X J z a G l w T G l z d C 1 E a X N 0 c m l j d E R p c 3 R y a W N 0 I D A w N j Y t M j A y N D E w M T Y v Q X V 0 b 1 J l b W 9 2 Z W R D b 2 x 1 b W 5 z M S 5 7 Q 2 9 s d W 1 u M T M s M T J 9 J n F 1 b 3 Q 7 L C Z x d W 9 0 O 1 N l Y 3 R p b 2 4 x L 0 1 l b W J l c n N o a X B M a X N 0 L U R p c 3 R y a W N 0 R G l z d H J p Y 3 Q g M D A 2 N i 0 y M D I 0 M T A x N i 9 B d X R v U m V t b 3 Z l Z E N v b H V t b n M x L n t D b 2 x 1 b W 4 x N C w x M 3 0 m c X V v d D s s J n F 1 b 3 Q 7 U 2 V j d G l v b j E v T W V t Y m V y c 2 h p c E x p c 3 Q t R G l z d H J p Y 3 R E a X N 0 c m l j d C A w M D Y 2 L T I w M j Q x M D E 2 L 0 F 1 d G 9 S Z W 1 v d m V k Q 2 9 s d W 1 u c z E u e 0 N v b H V t b j E 1 L D E 0 f S Z x d W 9 0 O y w m c X V v d D t T Z W N 0 a W 9 u M S 9 N Z W 1 i Z X J z a G l w T G l z d C 1 E a X N 0 c m l j d E R p c 3 R y a W N 0 I D A w N j Y t M j A y N D E w M T Y v Q X V 0 b 1 J l b W 9 2 Z W R D b 2 x 1 b W 5 z M S 5 7 Q 2 9 s d W 1 u M T Y s M T V 9 J n F 1 b 3 Q 7 L C Z x d W 9 0 O 1 N l Y 3 R p b 2 4 x L 0 1 l b W J l c n N o a X B M a X N 0 L U R p c 3 R y a W N 0 R G l z d H J p Y 3 Q g M D A 2 N i 0 y M D I 0 M T A x N i 9 B d X R v U m V t b 3 Z l Z E N v b H V t b n M x L n t D b 2 x 1 b W 4 x N y w x N n 0 m c X V v d D s s J n F 1 b 3 Q 7 U 2 V j d G l v b j E v T W V t Y m V y c 2 h p c E x p c 3 Q t R G l z d H J p Y 3 R E a X N 0 c m l j d C A w M D Y 2 L T I w M j Q x M D E 2 L 0 F 1 d G 9 S Z W 1 v d m V k Q 2 9 s d W 1 u c z E u e 0 N v b H V t b j E 4 L D E 3 f S Z x d W 9 0 O y w m c X V v d D t T Z W N 0 a W 9 u M S 9 N Z W 1 i Z X J z a G l w T G l z d C 1 E a X N 0 c m l j d E R p c 3 R y a W N 0 I D A w N j Y t M j A y N D E w M T Y v Q X V 0 b 1 J l b W 9 2 Z W R D b 2 x 1 b W 5 z M S 5 7 Q 2 9 s d W 1 u M T k s M T h 9 J n F 1 b 3 Q 7 L C Z x d W 9 0 O 1 N l Y 3 R p b 2 4 x L 0 1 l b W J l c n N o a X B M a X N 0 L U R p c 3 R y a W N 0 R G l z d H J p Y 3 Q g M D A 2 N i 0 y M D I 0 M T A x N i 9 B d X R v U m V t b 3 Z l Z E N v b H V t b n M x L n t D b 2 x 1 b W 4 y M C w x O X 0 m c X V v d D s s J n F 1 b 3 Q 7 U 2 V j d G l v b j E v T W V t Y m V y c 2 h p c E x p c 3 Q t R G l z d H J p Y 3 R E a X N 0 c m l j d C A w M D Y 2 L T I w M j Q x M D E 2 L 0 F 1 d G 9 S Z W 1 v d m V k Q 2 9 s d W 1 u c z E u e 0 N v b H V t b j I x L D I w f S Z x d W 9 0 O y w m c X V v d D t T Z W N 0 a W 9 u M S 9 N Z W 1 i Z X J z a G l w T G l z d C 1 E a X N 0 c m l j d E R p c 3 R y a W N 0 I D A w N j Y t M j A y N D E w M T Y v Q X V 0 b 1 J l b W 9 2 Z W R D b 2 x 1 b W 5 z M S 5 7 Q 2 9 s d W 1 u M j I s M j F 9 J n F 1 b 3 Q 7 L C Z x d W 9 0 O 1 N l Y 3 R p b 2 4 x L 0 1 l b W J l c n N o a X B M a X N 0 L U R p c 3 R y a W N 0 R G l z d H J p Y 3 Q g M D A 2 N i 0 y M D I 0 M T A x N i 9 B d X R v U m V t b 3 Z l Z E N v b H V t b n M x L n t D b 2 x 1 b W 4 y M y w y M n 0 m c X V v d D s s J n F 1 b 3 Q 7 U 2 V j d G l v b j E v T W V t Y m V y c 2 h p c E x p c 3 Q t R G l z d H J p Y 3 R E a X N 0 c m l j d C A w M D Y 2 L T I w M j Q x M D E 2 L 0 F 1 d G 9 S Z W 1 v d m V k Q 2 9 s d W 1 u c z E u e 0 N v b H V t b j I 0 L D I z f S Z x d W 9 0 O y w m c X V v d D t T Z W N 0 a W 9 u M S 9 N Z W 1 i Z X J z a G l w T G l z d C 1 E a X N 0 c m l j d E R p c 3 R y a W N 0 I D A w N j Y t M j A y N D E w M T Y v Q X V 0 b 1 J l b W 9 2 Z W R D b 2 x 1 b W 5 z M S 5 7 Q 2 9 s d W 1 u M j U s M j R 9 J n F 1 b 3 Q 7 L C Z x d W 9 0 O 1 N l Y 3 R p b 2 4 x L 0 1 l b W J l c n N o a X B M a X N 0 L U R p c 3 R y a W N 0 R G l z d H J p Y 3 Q g M D A 2 N i 0 y M D I 0 M T A x N i 9 B d X R v U m V t b 3 Z l Z E N v b H V t b n M x L n t D b 2 x 1 b W 4 y N i w y N X 0 m c X V v d D s s J n F 1 b 3 Q 7 U 2 V j d G l v b j E v T W V t Y m V y c 2 h p c E x p c 3 Q t R G l z d H J p Y 3 R E a X N 0 c m l j d C A w M D Y 2 L T I w M j Q x M D E 2 L 0 F 1 d G 9 S Z W 1 v d m V k Q 2 9 s d W 1 u c z E u e 0 N v b H V t b j I 3 L D I 2 f S Z x d W 9 0 O y w m c X V v d D t T Z W N 0 a W 9 u M S 9 N Z W 1 i Z X J z a G l w T G l z d C 1 E a X N 0 c m l j d E R p c 3 R y a W N 0 I D A w N j Y t M j A y N D E w M T Y v Q X V 0 b 1 J l b W 9 2 Z W R D b 2 x 1 b W 5 z M S 5 7 Q 2 9 s d W 1 u M j g s M j d 9 J n F 1 b 3 Q 7 L C Z x d W 9 0 O 1 N l Y 3 R p b 2 4 x L 0 1 l b W J l c n N o a X B M a X N 0 L U R p c 3 R y a W N 0 R G l z d H J p Y 3 Q g M D A 2 N i 0 y M D I 0 M T A x N i 9 B d X R v U m V t b 3 Z l Z E N v b H V t b n M x L n t D b 2 x 1 b W 4 y O S w y O H 0 m c X V v d D s s J n F 1 b 3 Q 7 U 2 V j d G l v b j E v T W V t Y m V y c 2 h p c E x p c 3 Q t R G l z d H J p Y 3 R E a X N 0 c m l j d C A w M D Y 2 L T I w M j Q x M D E 2 L 0 F 1 d G 9 S Z W 1 v d m V k Q 2 9 s d W 1 u c z E u e 0 N v b H V t b j M w L D I 5 f S Z x d W 9 0 O y w m c X V v d D t T Z W N 0 a W 9 u M S 9 N Z W 1 i Z X J z a G l w T G l z d C 1 E a X N 0 c m l j d E R p c 3 R y a W N 0 I D A w N j Y t M j A y N D E w M T Y v Q X V 0 b 1 J l b W 9 2 Z W R D b 2 x 1 b W 5 z M S 5 7 Q 2 9 s d W 1 u M z E s M z B 9 J n F 1 b 3 Q 7 L C Z x d W 9 0 O 1 N l Y 3 R p b 2 4 x L 0 1 l b W J l c n N o a X B M a X N 0 L U R p c 3 R y a W N 0 R G l z d H J p Y 3 Q g M D A 2 N i 0 y M D I 0 M T A x N i 9 B d X R v U m V t b 3 Z l Z E N v b H V t b n M x L n t D b 2 x 1 b W 4 z M i w z M X 0 m c X V v d D s s J n F 1 b 3 Q 7 U 2 V j d G l v b j E v T W V t Y m V y c 2 h p c E x p c 3 Q t R G l z d H J p Y 3 R E a X N 0 c m l j d C A w M D Y 2 L T I w M j Q x M D E 2 L 0 F 1 d G 9 S Z W 1 v d m V k Q 2 9 s d W 1 u c z E u e 0 N v b H V t b j M z L D M y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l b W J l c n N o a X B M a X N 0 L U R p c 3 R y a W N 0 R G l z d H J p Y 3 Q l M j A w M D Y 2 L T I w M j Q x M D E 2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1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N 1 Q w M T o 1 N z o z N y 4 4 M D U 1 M j I w W i I g L z 4 8 R W 5 0 c n k g V H l w Z T 0 i R m l s b E N v b H V t b l R 5 c G V z I i B W Y W x 1 Z T 0 i c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3 M W Z h M D N h L T I 0 Y z I t N D k 5 Y i 0 5 N T J m L T A w N m F i Y m I z Z G V l M i I g L z 4 8 R W 5 0 c n k g V H l w Z T 0 i U m V s Y X R p b 2 5 z a G l w S W 5 m b 0 N v b n R h a W 5 l c i I g V m F s d W U 9 I n N 7 J n F 1 b 3 Q 7 Y 2 9 s d W 1 u Q 2 9 1 b n Q m c X V v d D s 6 M z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b W J l c n N o a X B M a X N 0 L U R p c 3 R y a W N 0 R G l z d H J p Y 3 Q g M D A 2 N i 0 y M D I 0 M T A x N i 9 B d X R v U m V t b 3 Z l Z E N v b H V t b n M x L n t D b 2 x 1 b W 4 x L D B 9 J n F 1 b 3 Q 7 L C Z x d W 9 0 O 1 N l Y 3 R p b 2 4 x L 0 1 l b W J l c n N o a X B M a X N 0 L U R p c 3 R y a W N 0 R G l z d H J p Y 3 Q g M D A 2 N i 0 y M D I 0 M T A x N i 9 B d X R v U m V t b 3 Z l Z E N v b H V t b n M x L n t D b 2 x 1 b W 4 y L D F 9 J n F 1 b 3 Q 7 L C Z x d W 9 0 O 1 N l Y 3 R p b 2 4 x L 0 1 l b W J l c n N o a X B M a X N 0 L U R p c 3 R y a W N 0 R G l z d H J p Y 3 Q g M D A 2 N i 0 y M D I 0 M T A x N i 9 B d X R v U m V t b 3 Z l Z E N v b H V t b n M x L n t D b 2 x 1 b W 4 z L D J 9 J n F 1 b 3 Q 7 L C Z x d W 9 0 O 1 N l Y 3 R p b 2 4 x L 0 1 l b W J l c n N o a X B M a X N 0 L U R p c 3 R y a W N 0 R G l z d H J p Y 3 Q g M D A 2 N i 0 y M D I 0 M T A x N i 9 B d X R v U m V t b 3 Z l Z E N v b H V t b n M x L n t D b 2 x 1 b W 4 0 L D N 9 J n F 1 b 3 Q 7 L C Z x d W 9 0 O 1 N l Y 3 R p b 2 4 x L 0 1 l b W J l c n N o a X B M a X N 0 L U R p c 3 R y a W N 0 R G l z d H J p Y 3 Q g M D A 2 N i 0 y M D I 0 M T A x N i 9 B d X R v U m V t b 3 Z l Z E N v b H V t b n M x L n t D b 2 x 1 b W 4 1 L D R 9 J n F 1 b 3 Q 7 L C Z x d W 9 0 O 1 N l Y 3 R p b 2 4 x L 0 1 l b W J l c n N o a X B M a X N 0 L U R p c 3 R y a W N 0 R G l z d H J p Y 3 Q g M D A 2 N i 0 y M D I 0 M T A x N i 9 B d X R v U m V t b 3 Z l Z E N v b H V t b n M x L n t D b 2 x 1 b W 4 2 L D V 9 J n F 1 b 3 Q 7 L C Z x d W 9 0 O 1 N l Y 3 R p b 2 4 x L 0 1 l b W J l c n N o a X B M a X N 0 L U R p c 3 R y a W N 0 R G l z d H J p Y 3 Q g M D A 2 N i 0 y M D I 0 M T A x N i 9 B d X R v U m V t b 3 Z l Z E N v b H V t b n M x L n t D b 2 x 1 b W 4 3 L D Z 9 J n F 1 b 3 Q 7 L C Z x d W 9 0 O 1 N l Y 3 R p b 2 4 x L 0 1 l b W J l c n N o a X B M a X N 0 L U R p c 3 R y a W N 0 R G l z d H J p Y 3 Q g M D A 2 N i 0 y M D I 0 M T A x N i 9 B d X R v U m V t b 3 Z l Z E N v b H V t b n M x L n t D b 2 x 1 b W 4 4 L D d 9 J n F 1 b 3 Q 7 L C Z x d W 9 0 O 1 N l Y 3 R p b 2 4 x L 0 1 l b W J l c n N o a X B M a X N 0 L U R p c 3 R y a W N 0 R G l z d H J p Y 3 Q g M D A 2 N i 0 y M D I 0 M T A x N i 9 B d X R v U m V t b 3 Z l Z E N v b H V t b n M x L n t D b 2 x 1 b W 4 5 L D h 9 J n F 1 b 3 Q 7 L C Z x d W 9 0 O 1 N l Y 3 R p b 2 4 x L 0 1 l b W J l c n N o a X B M a X N 0 L U R p c 3 R y a W N 0 R G l z d H J p Y 3 Q g M D A 2 N i 0 y M D I 0 M T A x N i 9 B d X R v U m V t b 3 Z l Z E N v b H V t b n M x L n t D b 2 x 1 b W 4 x M C w 5 f S Z x d W 9 0 O y w m c X V v d D t T Z W N 0 a W 9 u M S 9 N Z W 1 i Z X J z a G l w T G l z d C 1 E a X N 0 c m l j d E R p c 3 R y a W N 0 I D A w N j Y t M j A y N D E w M T Y v Q X V 0 b 1 J l b W 9 2 Z W R D b 2 x 1 b W 5 z M S 5 7 Q 2 9 s d W 1 u M T E s M T B 9 J n F 1 b 3 Q 7 L C Z x d W 9 0 O 1 N l Y 3 R p b 2 4 x L 0 1 l b W J l c n N o a X B M a X N 0 L U R p c 3 R y a W N 0 R G l z d H J p Y 3 Q g M D A 2 N i 0 y M D I 0 M T A x N i 9 B d X R v U m V t b 3 Z l Z E N v b H V t b n M x L n t D b 2 x 1 b W 4 x M i w x M X 0 m c X V v d D s s J n F 1 b 3 Q 7 U 2 V j d G l v b j E v T W V t Y m V y c 2 h p c E x p c 3 Q t R G l z d H J p Y 3 R E a X N 0 c m l j d C A w M D Y 2 L T I w M j Q x M D E 2 L 0 F 1 d G 9 S Z W 1 v d m V k Q 2 9 s d W 1 u c z E u e 0 N v b H V t b j E z L D E y f S Z x d W 9 0 O y w m c X V v d D t T Z W N 0 a W 9 u M S 9 N Z W 1 i Z X J z a G l w T G l z d C 1 E a X N 0 c m l j d E R p c 3 R y a W N 0 I D A w N j Y t M j A y N D E w M T Y v Q X V 0 b 1 J l b W 9 2 Z W R D b 2 x 1 b W 5 z M S 5 7 Q 2 9 s d W 1 u M T Q s M T N 9 J n F 1 b 3 Q 7 L C Z x d W 9 0 O 1 N l Y 3 R p b 2 4 x L 0 1 l b W J l c n N o a X B M a X N 0 L U R p c 3 R y a W N 0 R G l z d H J p Y 3 Q g M D A 2 N i 0 y M D I 0 M T A x N i 9 B d X R v U m V t b 3 Z l Z E N v b H V t b n M x L n t D b 2 x 1 b W 4 x N S w x N H 0 m c X V v d D s s J n F 1 b 3 Q 7 U 2 V j d G l v b j E v T W V t Y m V y c 2 h p c E x p c 3 Q t R G l z d H J p Y 3 R E a X N 0 c m l j d C A w M D Y 2 L T I w M j Q x M D E 2 L 0 F 1 d G 9 S Z W 1 v d m V k Q 2 9 s d W 1 u c z E u e 0 N v b H V t b j E 2 L D E 1 f S Z x d W 9 0 O y w m c X V v d D t T Z W N 0 a W 9 u M S 9 N Z W 1 i Z X J z a G l w T G l z d C 1 E a X N 0 c m l j d E R p c 3 R y a W N 0 I D A w N j Y t M j A y N D E w M T Y v Q X V 0 b 1 J l b W 9 2 Z W R D b 2 x 1 b W 5 z M S 5 7 Q 2 9 s d W 1 u M T c s M T Z 9 J n F 1 b 3 Q 7 L C Z x d W 9 0 O 1 N l Y 3 R p b 2 4 x L 0 1 l b W J l c n N o a X B M a X N 0 L U R p c 3 R y a W N 0 R G l z d H J p Y 3 Q g M D A 2 N i 0 y M D I 0 M T A x N i 9 B d X R v U m V t b 3 Z l Z E N v b H V t b n M x L n t D b 2 x 1 b W 4 x O C w x N 3 0 m c X V v d D s s J n F 1 b 3 Q 7 U 2 V j d G l v b j E v T W V t Y m V y c 2 h p c E x p c 3 Q t R G l z d H J p Y 3 R E a X N 0 c m l j d C A w M D Y 2 L T I w M j Q x M D E 2 L 0 F 1 d G 9 S Z W 1 v d m V k Q 2 9 s d W 1 u c z E u e 0 N v b H V t b j E 5 L D E 4 f S Z x d W 9 0 O y w m c X V v d D t T Z W N 0 a W 9 u M S 9 N Z W 1 i Z X J z a G l w T G l z d C 1 E a X N 0 c m l j d E R p c 3 R y a W N 0 I D A w N j Y t M j A y N D E w M T Y v Q X V 0 b 1 J l b W 9 2 Z W R D b 2 x 1 b W 5 z M S 5 7 Q 2 9 s d W 1 u M j A s M T l 9 J n F 1 b 3 Q 7 L C Z x d W 9 0 O 1 N l Y 3 R p b 2 4 x L 0 1 l b W J l c n N o a X B M a X N 0 L U R p c 3 R y a W N 0 R G l z d H J p Y 3 Q g M D A 2 N i 0 y M D I 0 M T A x N i 9 B d X R v U m V t b 3 Z l Z E N v b H V t b n M x L n t D b 2 x 1 b W 4 y M S w y M H 0 m c X V v d D s s J n F 1 b 3 Q 7 U 2 V j d G l v b j E v T W V t Y m V y c 2 h p c E x p c 3 Q t R G l z d H J p Y 3 R E a X N 0 c m l j d C A w M D Y 2 L T I w M j Q x M D E 2 L 0 F 1 d G 9 S Z W 1 v d m V k Q 2 9 s d W 1 u c z E u e 0 N v b H V t b j I y L D I x f S Z x d W 9 0 O y w m c X V v d D t T Z W N 0 a W 9 u M S 9 N Z W 1 i Z X J z a G l w T G l z d C 1 E a X N 0 c m l j d E R p c 3 R y a W N 0 I D A w N j Y t M j A y N D E w M T Y v Q X V 0 b 1 J l b W 9 2 Z W R D b 2 x 1 b W 5 z M S 5 7 Q 2 9 s d W 1 u M j M s M j J 9 J n F 1 b 3 Q 7 L C Z x d W 9 0 O 1 N l Y 3 R p b 2 4 x L 0 1 l b W J l c n N o a X B M a X N 0 L U R p c 3 R y a W N 0 R G l z d H J p Y 3 Q g M D A 2 N i 0 y M D I 0 M T A x N i 9 B d X R v U m V t b 3 Z l Z E N v b H V t b n M x L n t D b 2 x 1 b W 4 y N C w y M 3 0 m c X V v d D s s J n F 1 b 3 Q 7 U 2 V j d G l v b j E v T W V t Y m V y c 2 h p c E x p c 3 Q t R G l z d H J p Y 3 R E a X N 0 c m l j d C A w M D Y 2 L T I w M j Q x M D E 2 L 0 F 1 d G 9 S Z W 1 v d m V k Q 2 9 s d W 1 u c z E u e 0 N v b H V t b j I 1 L D I 0 f S Z x d W 9 0 O y w m c X V v d D t T Z W N 0 a W 9 u M S 9 N Z W 1 i Z X J z a G l w T G l z d C 1 E a X N 0 c m l j d E R p c 3 R y a W N 0 I D A w N j Y t M j A y N D E w M T Y v Q X V 0 b 1 J l b W 9 2 Z W R D b 2 x 1 b W 5 z M S 5 7 Q 2 9 s d W 1 u M j Y s M j V 9 J n F 1 b 3 Q 7 L C Z x d W 9 0 O 1 N l Y 3 R p b 2 4 x L 0 1 l b W J l c n N o a X B M a X N 0 L U R p c 3 R y a W N 0 R G l z d H J p Y 3 Q g M D A 2 N i 0 y M D I 0 M T A x N i 9 B d X R v U m V t b 3 Z l Z E N v b H V t b n M x L n t D b 2 x 1 b W 4 y N y w y N n 0 m c X V v d D s s J n F 1 b 3 Q 7 U 2 V j d G l v b j E v T W V t Y m V y c 2 h p c E x p c 3 Q t R G l z d H J p Y 3 R E a X N 0 c m l j d C A w M D Y 2 L T I w M j Q x M D E 2 L 0 F 1 d G 9 S Z W 1 v d m V k Q 2 9 s d W 1 u c z E u e 0 N v b H V t b j I 4 L D I 3 f S Z x d W 9 0 O y w m c X V v d D t T Z W N 0 a W 9 u M S 9 N Z W 1 i Z X J z a G l w T G l z d C 1 E a X N 0 c m l j d E R p c 3 R y a W N 0 I D A w N j Y t M j A y N D E w M T Y v Q X V 0 b 1 J l b W 9 2 Z W R D b 2 x 1 b W 5 z M S 5 7 Q 2 9 s d W 1 u M j k s M j h 9 J n F 1 b 3 Q 7 L C Z x d W 9 0 O 1 N l Y 3 R p b 2 4 x L 0 1 l b W J l c n N o a X B M a X N 0 L U R p c 3 R y a W N 0 R G l z d H J p Y 3 Q g M D A 2 N i 0 y M D I 0 M T A x N i 9 B d X R v U m V t b 3 Z l Z E N v b H V t b n M x L n t D b 2 x 1 b W 4 z M C w y O X 0 m c X V v d D s s J n F 1 b 3 Q 7 U 2 V j d G l v b j E v T W V t Y m V y c 2 h p c E x p c 3 Q t R G l z d H J p Y 3 R E a X N 0 c m l j d C A w M D Y 2 L T I w M j Q x M D E 2 L 0 F 1 d G 9 S Z W 1 v d m V k Q 2 9 s d W 1 u c z E u e 0 N v b H V t b j M x L D M w f S Z x d W 9 0 O y w m c X V v d D t T Z W N 0 a W 9 u M S 9 N Z W 1 i Z X J z a G l w T G l z d C 1 E a X N 0 c m l j d E R p c 3 R y a W N 0 I D A w N j Y t M j A y N D E w M T Y v Q X V 0 b 1 J l b W 9 2 Z W R D b 2 x 1 b W 5 z M S 5 7 Q 2 9 s d W 1 u M z I s M z F 9 J n F 1 b 3 Q 7 L C Z x d W 9 0 O 1 N l Y 3 R p b 2 4 x L 0 1 l b W J l c n N o a X B M a X N 0 L U R p c 3 R y a W N 0 R G l z d H J p Y 3 Q g M D A 2 N i 0 y M D I 0 M T A x N i 9 B d X R v U m V t b 3 Z l Z E N v b H V t b n M x L n t D b 2 x 1 b W 4 z M y w z M n 0 m c X V v d D t d L C Z x d W 9 0 O 0 N v b H V t b k N v d W 5 0 J n F 1 b 3 Q 7 O j M z L C Z x d W 9 0 O 0 t l e U N v b H V t b k 5 h b W V z J n F 1 b 3 Q 7 O l t d L C Z x d W 9 0 O 0 N v b H V t b k l k Z W 5 0 a X R p Z X M m c X V v d D s 6 W y Z x d W 9 0 O 1 N l Y 3 R p b 2 4 x L 0 1 l b W J l c n N o a X B M a X N 0 L U R p c 3 R y a W N 0 R G l z d H J p Y 3 Q g M D A 2 N i 0 y M D I 0 M T A x N i 9 B d X R v U m V t b 3 Z l Z E N v b H V t b n M x L n t D b 2 x 1 b W 4 x L D B 9 J n F 1 b 3 Q 7 L C Z x d W 9 0 O 1 N l Y 3 R p b 2 4 x L 0 1 l b W J l c n N o a X B M a X N 0 L U R p c 3 R y a W N 0 R G l z d H J p Y 3 Q g M D A 2 N i 0 y M D I 0 M T A x N i 9 B d X R v U m V t b 3 Z l Z E N v b H V t b n M x L n t D b 2 x 1 b W 4 y L D F 9 J n F 1 b 3 Q 7 L C Z x d W 9 0 O 1 N l Y 3 R p b 2 4 x L 0 1 l b W J l c n N o a X B M a X N 0 L U R p c 3 R y a W N 0 R G l z d H J p Y 3 Q g M D A 2 N i 0 y M D I 0 M T A x N i 9 B d X R v U m V t b 3 Z l Z E N v b H V t b n M x L n t D b 2 x 1 b W 4 z L D J 9 J n F 1 b 3 Q 7 L C Z x d W 9 0 O 1 N l Y 3 R p b 2 4 x L 0 1 l b W J l c n N o a X B M a X N 0 L U R p c 3 R y a W N 0 R G l z d H J p Y 3 Q g M D A 2 N i 0 y M D I 0 M T A x N i 9 B d X R v U m V t b 3 Z l Z E N v b H V t b n M x L n t D b 2 x 1 b W 4 0 L D N 9 J n F 1 b 3 Q 7 L C Z x d W 9 0 O 1 N l Y 3 R p b 2 4 x L 0 1 l b W J l c n N o a X B M a X N 0 L U R p c 3 R y a W N 0 R G l z d H J p Y 3 Q g M D A 2 N i 0 y M D I 0 M T A x N i 9 B d X R v U m V t b 3 Z l Z E N v b H V t b n M x L n t D b 2 x 1 b W 4 1 L D R 9 J n F 1 b 3 Q 7 L C Z x d W 9 0 O 1 N l Y 3 R p b 2 4 x L 0 1 l b W J l c n N o a X B M a X N 0 L U R p c 3 R y a W N 0 R G l z d H J p Y 3 Q g M D A 2 N i 0 y M D I 0 M T A x N i 9 B d X R v U m V t b 3 Z l Z E N v b H V t b n M x L n t D b 2 x 1 b W 4 2 L D V 9 J n F 1 b 3 Q 7 L C Z x d W 9 0 O 1 N l Y 3 R p b 2 4 x L 0 1 l b W J l c n N o a X B M a X N 0 L U R p c 3 R y a W N 0 R G l z d H J p Y 3 Q g M D A 2 N i 0 y M D I 0 M T A x N i 9 B d X R v U m V t b 3 Z l Z E N v b H V t b n M x L n t D b 2 x 1 b W 4 3 L D Z 9 J n F 1 b 3 Q 7 L C Z x d W 9 0 O 1 N l Y 3 R p b 2 4 x L 0 1 l b W J l c n N o a X B M a X N 0 L U R p c 3 R y a W N 0 R G l z d H J p Y 3 Q g M D A 2 N i 0 y M D I 0 M T A x N i 9 B d X R v U m V t b 3 Z l Z E N v b H V t b n M x L n t D b 2 x 1 b W 4 4 L D d 9 J n F 1 b 3 Q 7 L C Z x d W 9 0 O 1 N l Y 3 R p b 2 4 x L 0 1 l b W J l c n N o a X B M a X N 0 L U R p c 3 R y a W N 0 R G l z d H J p Y 3 Q g M D A 2 N i 0 y M D I 0 M T A x N i 9 B d X R v U m V t b 3 Z l Z E N v b H V t b n M x L n t D b 2 x 1 b W 4 5 L D h 9 J n F 1 b 3 Q 7 L C Z x d W 9 0 O 1 N l Y 3 R p b 2 4 x L 0 1 l b W J l c n N o a X B M a X N 0 L U R p c 3 R y a W N 0 R G l z d H J p Y 3 Q g M D A 2 N i 0 y M D I 0 M T A x N i 9 B d X R v U m V t b 3 Z l Z E N v b H V t b n M x L n t D b 2 x 1 b W 4 x M C w 5 f S Z x d W 9 0 O y w m c X V v d D t T Z W N 0 a W 9 u M S 9 N Z W 1 i Z X J z a G l w T G l z d C 1 E a X N 0 c m l j d E R p c 3 R y a W N 0 I D A w N j Y t M j A y N D E w M T Y v Q X V 0 b 1 J l b W 9 2 Z W R D b 2 x 1 b W 5 z M S 5 7 Q 2 9 s d W 1 u M T E s M T B 9 J n F 1 b 3 Q 7 L C Z x d W 9 0 O 1 N l Y 3 R p b 2 4 x L 0 1 l b W J l c n N o a X B M a X N 0 L U R p c 3 R y a W N 0 R G l z d H J p Y 3 Q g M D A 2 N i 0 y M D I 0 M T A x N i 9 B d X R v U m V t b 3 Z l Z E N v b H V t b n M x L n t D b 2 x 1 b W 4 x M i w x M X 0 m c X V v d D s s J n F 1 b 3 Q 7 U 2 V j d G l v b j E v T W V t Y m V y c 2 h p c E x p c 3 Q t R G l z d H J p Y 3 R E a X N 0 c m l j d C A w M D Y 2 L T I w M j Q x M D E 2 L 0 F 1 d G 9 S Z W 1 v d m V k Q 2 9 s d W 1 u c z E u e 0 N v b H V t b j E z L D E y f S Z x d W 9 0 O y w m c X V v d D t T Z W N 0 a W 9 u M S 9 N Z W 1 i Z X J z a G l w T G l z d C 1 E a X N 0 c m l j d E R p c 3 R y a W N 0 I D A w N j Y t M j A y N D E w M T Y v Q X V 0 b 1 J l b W 9 2 Z W R D b 2 x 1 b W 5 z M S 5 7 Q 2 9 s d W 1 u M T Q s M T N 9 J n F 1 b 3 Q 7 L C Z x d W 9 0 O 1 N l Y 3 R p b 2 4 x L 0 1 l b W J l c n N o a X B M a X N 0 L U R p c 3 R y a W N 0 R G l z d H J p Y 3 Q g M D A 2 N i 0 y M D I 0 M T A x N i 9 B d X R v U m V t b 3 Z l Z E N v b H V t b n M x L n t D b 2 x 1 b W 4 x N S w x N H 0 m c X V v d D s s J n F 1 b 3 Q 7 U 2 V j d G l v b j E v T W V t Y m V y c 2 h p c E x p c 3 Q t R G l z d H J p Y 3 R E a X N 0 c m l j d C A w M D Y 2 L T I w M j Q x M D E 2 L 0 F 1 d G 9 S Z W 1 v d m V k Q 2 9 s d W 1 u c z E u e 0 N v b H V t b j E 2 L D E 1 f S Z x d W 9 0 O y w m c X V v d D t T Z W N 0 a W 9 u M S 9 N Z W 1 i Z X J z a G l w T G l z d C 1 E a X N 0 c m l j d E R p c 3 R y a W N 0 I D A w N j Y t M j A y N D E w M T Y v Q X V 0 b 1 J l b W 9 2 Z W R D b 2 x 1 b W 5 z M S 5 7 Q 2 9 s d W 1 u M T c s M T Z 9 J n F 1 b 3 Q 7 L C Z x d W 9 0 O 1 N l Y 3 R p b 2 4 x L 0 1 l b W J l c n N o a X B M a X N 0 L U R p c 3 R y a W N 0 R G l z d H J p Y 3 Q g M D A 2 N i 0 y M D I 0 M T A x N i 9 B d X R v U m V t b 3 Z l Z E N v b H V t b n M x L n t D b 2 x 1 b W 4 x O C w x N 3 0 m c X V v d D s s J n F 1 b 3 Q 7 U 2 V j d G l v b j E v T W V t Y m V y c 2 h p c E x p c 3 Q t R G l z d H J p Y 3 R E a X N 0 c m l j d C A w M D Y 2 L T I w M j Q x M D E 2 L 0 F 1 d G 9 S Z W 1 v d m V k Q 2 9 s d W 1 u c z E u e 0 N v b H V t b j E 5 L D E 4 f S Z x d W 9 0 O y w m c X V v d D t T Z W N 0 a W 9 u M S 9 N Z W 1 i Z X J z a G l w T G l z d C 1 E a X N 0 c m l j d E R p c 3 R y a W N 0 I D A w N j Y t M j A y N D E w M T Y v Q X V 0 b 1 J l b W 9 2 Z W R D b 2 x 1 b W 5 z M S 5 7 Q 2 9 s d W 1 u M j A s M T l 9 J n F 1 b 3 Q 7 L C Z x d W 9 0 O 1 N l Y 3 R p b 2 4 x L 0 1 l b W J l c n N o a X B M a X N 0 L U R p c 3 R y a W N 0 R G l z d H J p Y 3 Q g M D A 2 N i 0 y M D I 0 M T A x N i 9 B d X R v U m V t b 3 Z l Z E N v b H V t b n M x L n t D b 2 x 1 b W 4 y M S w y M H 0 m c X V v d D s s J n F 1 b 3 Q 7 U 2 V j d G l v b j E v T W V t Y m V y c 2 h p c E x p c 3 Q t R G l z d H J p Y 3 R E a X N 0 c m l j d C A w M D Y 2 L T I w M j Q x M D E 2 L 0 F 1 d G 9 S Z W 1 v d m V k Q 2 9 s d W 1 u c z E u e 0 N v b H V t b j I y L D I x f S Z x d W 9 0 O y w m c X V v d D t T Z W N 0 a W 9 u M S 9 N Z W 1 i Z X J z a G l w T G l z d C 1 E a X N 0 c m l j d E R p c 3 R y a W N 0 I D A w N j Y t M j A y N D E w M T Y v Q X V 0 b 1 J l b W 9 2 Z W R D b 2 x 1 b W 5 z M S 5 7 Q 2 9 s d W 1 u M j M s M j J 9 J n F 1 b 3 Q 7 L C Z x d W 9 0 O 1 N l Y 3 R p b 2 4 x L 0 1 l b W J l c n N o a X B M a X N 0 L U R p c 3 R y a W N 0 R G l z d H J p Y 3 Q g M D A 2 N i 0 y M D I 0 M T A x N i 9 B d X R v U m V t b 3 Z l Z E N v b H V t b n M x L n t D b 2 x 1 b W 4 y N C w y M 3 0 m c X V v d D s s J n F 1 b 3 Q 7 U 2 V j d G l v b j E v T W V t Y m V y c 2 h p c E x p c 3 Q t R G l z d H J p Y 3 R E a X N 0 c m l j d C A w M D Y 2 L T I w M j Q x M D E 2 L 0 F 1 d G 9 S Z W 1 v d m V k Q 2 9 s d W 1 u c z E u e 0 N v b H V t b j I 1 L D I 0 f S Z x d W 9 0 O y w m c X V v d D t T Z W N 0 a W 9 u M S 9 N Z W 1 i Z X J z a G l w T G l z d C 1 E a X N 0 c m l j d E R p c 3 R y a W N 0 I D A w N j Y t M j A y N D E w M T Y v Q X V 0 b 1 J l b W 9 2 Z W R D b 2 x 1 b W 5 z M S 5 7 Q 2 9 s d W 1 u M j Y s M j V 9 J n F 1 b 3 Q 7 L C Z x d W 9 0 O 1 N l Y 3 R p b 2 4 x L 0 1 l b W J l c n N o a X B M a X N 0 L U R p c 3 R y a W N 0 R G l z d H J p Y 3 Q g M D A 2 N i 0 y M D I 0 M T A x N i 9 B d X R v U m V t b 3 Z l Z E N v b H V t b n M x L n t D b 2 x 1 b W 4 y N y w y N n 0 m c X V v d D s s J n F 1 b 3 Q 7 U 2 V j d G l v b j E v T W V t Y m V y c 2 h p c E x p c 3 Q t R G l z d H J p Y 3 R E a X N 0 c m l j d C A w M D Y 2 L T I w M j Q x M D E 2 L 0 F 1 d G 9 S Z W 1 v d m V k Q 2 9 s d W 1 u c z E u e 0 N v b H V t b j I 4 L D I 3 f S Z x d W 9 0 O y w m c X V v d D t T Z W N 0 a W 9 u M S 9 N Z W 1 i Z X J z a G l w T G l z d C 1 E a X N 0 c m l j d E R p c 3 R y a W N 0 I D A w N j Y t M j A y N D E w M T Y v Q X V 0 b 1 J l b W 9 2 Z W R D b 2 x 1 b W 5 z M S 5 7 Q 2 9 s d W 1 u M j k s M j h 9 J n F 1 b 3 Q 7 L C Z x d W 9 0 O 1 N l Y 3 R p b 2 4 x L 0 1 l b W J l c n N o a X B M a X N 0 L U R p c 3 R y a W N 0 R G l z d H J p Y 3 Q g M D A 2 N i 0 y M D I 0 M T A x N i 9 B d X R v U m V t b 3 Z l Z E N v b H V t b n M x L n t D b 2 x 1 b W 4 z M C w y O X 0 m c X V v d D s s J n F 1 b 3 Q 7 U 2 V j d G l v b j E v T W V t Y m V y c 2 h p c E x p c 3 Q t R G l z d H J p Y 3 R E a X N 0 c m l j d C A w M D Y 2 L T I w M j Q x M D E 2 L 0 F 1 d G 9 S Z W 1 v d m V k Q 2 9 s d W 1 u c z E u e 0 N v b H V t b j M x L D M w f S Z x d W 9 0 O y w m c X V v d D t T Z W N 0 a W 9 u M S 9 N Z W 1 i Z X J z a G l w T G l z d C 1 E a X N 0 c m l j d E R p c 3 R y a W N 0 I D A w N j Y t M j A y N D E w M T Y v Q X V 0 b 1 J l b W 9 2 Z W R D b 2 x 1 b W 5 z M S 5 7 Q 2 9 s d W 1 u M z I s M z F 9 J n F 1 b 3 Q 7 L C Z x d W 9 0 O 1 N l Y 3 R p b 2 4 x L 0 1 l b W J l c n N o a X B M a X N 0 L U R p c 3 R y a W N 0 R G l z d H J p Y 3 Q g M D A 2 N i 0 y M D I 0 M T A x N i 9 B d X R v U m V t b 3 Z l Z E N v b H V t b n M x L n t D b 2 x 1 b W 4 z M y w z M n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D E w M T Y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T d U M D E 6 N T c 6 M z c u O D A 1 N T I y M F o i I C 8 + P E V u d H J 5 I F R 5 c G U 9 I k Z p b G x D b 2 x 1 b W 5 U e X B l c y I g V m F s d W U 9 I n N C Z 1 l H Q m d Z R 0 J n W U d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Y 2 U 0 M 2 I 5 N y 0 0 M W N m L T R h Y W M t O T E 2 Y S 1 i Y 2 U w N D B i Z j A 3 O D c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1 i Z X J z a G l w T G l z d C 1 E a X N 0 c m l j d E R p c 3 R y a W N 0 I D A w N j Y t M j A y N D E w M T Y v Q X V 0 b 1 J l b W 9 2 Z W R D b 2 x 1 b W 5 z M S 5 7 Q 2 9 s d W 1 u M S w w f S Z x d W 9 0 O y w m c X V v d D t T Z W N 0 a W 9 u M S 9 N Z W 1 i Z X J z a G l w T G l z d C 1 E a X N 0 c m l j d E R p c 3 R y a W N 0 I D A w N j Y t M j A y N D E w M T Y v Q X V 0 b 1 J l b W 9 2 Z W R D b 2 x 1 b W 5 z M S 5 7 Q 2 9 s d W 1 u M i w x f S Z x d W 9 0 O y w m c X V v d D t T Z W N 0 a W 9 u M S 9 N Z W 1 i Z X J z a G l w T G l z d C 1 E a X N 0 c m l j d E R p c 3 R y a W N 0 I D A w N j Y t M j A y N D E w M T Y v Q X V 0 b 1 J l b W 9 2 Z W R D b 2 x 1 b W 5 z M S 5 7 Q 2 9 s d W 1 u M y w y f S Z x d W 9 0 O y w m c X V v d D t T Z W N 0 a W 9 u M S 9 N Z W 1 i Z X J z a G l w T G l z d C 1 E a X N 0 c m l j d E R p c 3 R y a W N 0 I D A w N j Y t M j A y N D E w M T Y v Q X V 0 b 1 J l b W 9 2 Z W R D b 2 x 1 b W 5 z M S 5 7 Q 2 9 s d W 1 u N C w z f S Z x d W 9 0 O y w m c X V v d D t T Z W N 0 a W 9 u M S 9 N Z W 1 i Z X J z a G l w T G l z d C 1 E a X N 0 c m l j d E R p c 3 R y a W N 0 I D A w N j Y t M j A y N D E w M T Y v Q X V 0 b 1 J l b W 9 2 Z W R D b 2 x 1 b W 5 z M S 5 7 Q 2 9 s d W 1 u N S w 0 f S Z x d W 9 0 O y w m c X V v d D t T Z W N 0 a W 9 u M S 9 N Z W 1 i Z X J z a G l w T G l z d C 1 E a X N 0 c m l j d E R p c 3 R y a W N 0 I D A w N j Y t M j A y N D E w M T Y v Q X V 0 b 1 J l b W 9 2 Z W R D b 2 x 1 b W 5 z M S 5 7 Q 2 9 s d W 1 u N i w 1 f S Z x d W 9 0 O y w m c X V v d D t T Z W N 0 a W 9 u M S 9 N Z W 1 i Z X J z a G l w T G l z d C 1 E a X N 0 c m l j d E R p c 3 R y a W N 0 I D A w N j Y t M j A y N D E w M T Y v Q X V 0 b 1 J l b W 9 2 Z W R D b 2 x 1 b W 5 z M S 5 7 Q 2 9 s d W 1 u N y w 2 f S Z x d W 9 0 O y w m c X V v d D t T Z W N 0 a W 9 u M S 9 N Z W 1 i Z X J z a G l w T G l z d C 1 E a X N 0 c m l j d E R p c 3 R y a W N 0 I D A w N j Y t M j A y N D E w M T Y v Q X V 0 b 1 J l b W 9 2 Z W R D b 2 x 1 b W 5 z M S 5 7 Q 2 9 s d W 1 u O C w 3 f S Z x d W 9 0 O y w m c X V v d D t T Z W N 0 a W 9 u M S 9 N Z W 1 i Z X J z a G l w T G l z d C 1 E a X N 0 c m l j d E R p c 3 R y a W N 0 I D A w N j Y t M j A y N D E w M T Y v Q X V 0 b 1 J l b W 9 2 Z W R D b 2 x 1 b W 5 z M S 5 7 Q 2 9 s d W 1 u O S w 4 f S Z x d W 9 0 O y w m c X V v d D t T Z W N 0 a W 9 u M S 9 N Z W 1 i Z X J z a G l w T G l z d C 1 E a X N 0 c m l j d E R p c 3 R y a W N 0 I D A w N j Y t M j A y N D E w M T Y v Q X V 0 b 1 J l b W 9 2 Z W R D b 2 x 1 b W 5 z M S 5 7 Q 2 9 s d W 1 u M T A s O X 0 m c X V v d D s s J n F 1 b 3 Q 7 U 2 V j d G l v b j E v T W V t Y m V y c 2 h p c E x p c 3 Q t R G l z d H J p Y 3 R E a X N 0 c m l j d C A w M D Y 2 L T I w M j Q x M D E 2 L 0 F 1 d G 9 S Z W 1 v d m V k Q 2 9 s d W 1 u c z E u e 0 N v b H V t b j E x L D E w f S Z x d W 9 0 O y w m c X V v d D t T Z W N 0 a W 9 u M S 9 N Z W 1 i Z X J z a G l w T G l z d C 1 E a X N 0 c m l j d E R p c 3 R y a W N 0 I D A w N j Y t M j A y N D E w M T Y v Q X V 0 b 1 J l b W 9 2 Z W R D b 2 x 1 b W 5 z M S 5 7 Q 2 9 s d W 1 u M T I s M T F 9 J n F 1 b 3 Q 7 L C Z x d W 9 0 O 1 N l Y 3 R p b 2 4 x L 0 1 l b W J l c n N o a X B M a X N 0 L U R p c 3 R y a W N 0 R G l z d H J p Y 3 Q g M D A 2 N i 0 y M D I 0 M T A x N i 9 B d X R v U m V t b 3 Z l Z E N v b H V t b n M x L n t D b 2 x 1 b W 4 x M y w x M n 0 m c X V v d D s s J n F 1 b 3 Q 7 U 2 V j d G l v b j E v T W V t Y m V y c 2 h p c E x p c 3 Q t R G l z d H J p Y 3 R E a X N 0 c m l j d C A w M D Y 2 L T I w M j Q x M D E 2 L 0 F 1 d G 9 S Z W 1 v d m V k Q 2 9 s d W 1 u c z E u e 0 N v b H V t b j E 0 L D E z f S Z x d W 9 0 O y w m c X V v d D t T Z W N 0 a W 9 u M S 9 N Z W 1 i Z X J z a G l w T G l z d C 1 E a X N 0 c m l j d E R p c 3 R y a W N 0 I D A w N j Y t M j A y N D E w M T Y v Q X V 0 b 1 J l b W 9 2 Z W R D b 2 x 1 b W 5 z M S 5 7 Q 2 9 s d W 1 u M T U s M T R 9 J n F 1 b 3 Q 7 L C Z x d W 9 0 O 1 N l Y 3 R p b 2 4 x L 0 1 l b W J l c n N o a X B M a X N 0 L U R p c 3 R y a W N 0 R G l z d H J p Y 3 Q g M D A 2 N i 0 y M D I 0 M T A x N i 9 B d X R v U m V t b 3 Z l Z E N v b H V t b n M x L n t D b 2 x 1 b W 4 x N i w x N X 0 m c X V v d D s s J n F 1 b 3 Q 7 U 2 V j d G l v b j E v T W V t Y m V y c 2 h p c E x p c 3 Q t R G l z d H J p Y 3 R E a X N 0 c m l j d C A w M D Y 2 L T I w M j Q x M D E 2 L 0 F 1 d G 9 S Z W 1 v d m V k Q 2 9 s d W 1 u c z E u e 0 N v b H V t b j E 3 L D E 2 f S Z x d W 9 0 O y w m c X V v d D t T Z W N 0 a W 9 u M S 9 N Z W 1 i Z X J z a G l w T G l z d C 1 E a X N 0 c m l j d E R p c 3 R y a W N 0 I D A w N j Y t M j A y N D E w M T Y v Q X V 0 b 1 J l b W 9 2 Z W R D b 2 x 1 b W 5 z M S 5 7 Q 2 9 s d W 1 u M T g s M T d 9 J n F 1 b 3 Q 7 L C Z x d W 9 0 O 1 N l Y 3 R p b 2 4 x L 0 1 l b W J l c n N o a X B M a X N 0 L U R p c 3 R y a W N 0 R G l z d H J p Y 3 Q g M D A 2 N i 0 y M D I 0 M T A x N i 9 B d X R v U m V t b 3 Z l Z E N v b H V t b n M x L n t D b 2 x 1 b W 4 x O S w x O H 0 m c X V v d D s s J n F 1 b 3 Q 7 U 2 V j d G l v b j E v T W V t Y m V y c 2 h p c E x p c 3 Q t R G l z d H J p Y 3 R E a X N 0 c m l j d C A w M D Y 2 L T I w M j Q x M D E 2 L 0 F 1 d G 9 S Z W 1 v d m V k Q 2 9 s d W 1 u c z E u e 0 N v b H V t b j I w L D E 5 f S Z x d W 9 0 O y w m c X V v d D t T Z W N 0 a W 9 u M S 9 N Z W 1 i Z X J z a G l w T G l z d C 1 E a X N 0 c m l j d E R p c 3 R y a W N 0 I D A w N j Y t M j A y N D E w M T Y v Q X V 0 b 1 J l b W 9 2 Z W R D b 2 x 1 b W 5 z M S 5 7 Q 2 9 s d W 1 u M j E s M j B 9 J n F 1 b 3 Q 7 L C Z x d W 9 0 O 1 N l Y 3 R p b 2 4 x L 0 1 l b W J l c n N o a X B M a X N 0 L U R p c 3 R y a W N 0 R G l z d H J p Y 3 Q g M D A 2 N i 0 y M D I 0 M T A x N i 9 B d X R v U m V t b 3 Z l Z E N v b H V t b n M x L n t D b 2 x 1 b W 4 y M i w y M X 0 m c X V v d D s s J n F 1 b 3 Q 7 U 2 V j d G l v b j E v T W V t Y m V y c 2 h p c E x p c 3 Q t R G l z d H J p Y 3 R E a X N 0 c m l j d C A w M D Y 2 L T I w M j Q x M D E 2 L 0 F 1 d G 9 S Z W 1 v d m V k Q 2 9 s d W 1 u c z E u e 0 N v b H V t b j I z L D I y f S Z x d W 9 0 O y w m c X V v d D t T Z W N 0 a W 9 u M S 9 N Z W 1 i Z X J z a G l w T G l z d C 1 E a X N 0 c m l j d E R p c 3 R y a W N 0 I D A w N j Y t M j A y N D E w M T Y v Q X V 0 b 1 J l b W 9 2 Z W R D b 2 x 1 b W 5 z M S 5 7 Q 2 9 s d W 1 u M j Q s M j N 9 J n F 1 b 3 Q 7 L C Z x d W 9 0 O 1 N l Y 3 R p b 2 4 x L 0 1 l b W J l c n N o a X B M a X N 0 L U R p c 3 R y a W N 0 R G l z d H J p Y 3 Q g M D A 2 N i 0 y M D I 0 M T A x N i 9 B d X R v U m V t b 3 Z l Z E N v b H V t b n M x L n t D b 2 x 1 b W 4 y N S w y N H 0 m c X V v d D s s J n F 1 b 3 Q 7 U 2 V j d G l v b j E v T W V t Y m V y c 2 h p c E x p c 3 Q t R G l z d H J p Y 3 R E a X N 0 c m l j d C A w M D Y 2 L T I w M j Q x M D E 2 L 0 F 1 d G 9 S Z W 1 v d m V k Q 2 9 s d W 1 u c z E u e 0 N v b H V t b j I 2 L D I 1 f S Z x d W 9 0 O y w m c X V v d D t T Z W N 0 a W 9 u M S 9 N Z W 1 i Z X J z a G l w T G l z d C 1 E a X N 0 c m l j d E R p c 3 R y a W N 0 I D A w N j Y t M j A y N D E w M T Y v Q X V 0 b 1 J l b W 9 2 Z W R D b 2 x 1 b W 5 z M S 5 7 Q 2 9 s d W 1 u M j c s M j Z 9 J n F 1 b 3 Q 7 L C Z x d W 9 0 O 1 N l Y 3 R p b 2 4 x L 0 1 l b W J l c n N o a X B M a X N 0 L U R p c 3 R y a W N 0 R G l z d H J p Y 3 Q g M D A 2 N i 0 y M D I 0 M T A x N i 9 B d X R v U m V t b 3 Z l Z E N v b H V t b n M x L n t D b 2 x 1 b W 4 y O C w y N 3 0 m c X V v d D s s J n F 1 b 3 Q 7 U 2 V j d G l v b j E v T W V t Y m V y c 2 h p c E x p c 3 Q t R G l z d H J p Y 3 R E a X N 0 c m l j d C A w M D Y 2 L T I w M j Q x M D E 2 L 0 F 1 d G 9 S Z W 1 v d m V k Q 2 9 s d W 1 u c z E u e 0 N v b H V t b j I 5 L D I 4 f S Z x d W 9 0 O y w m c X V v d D t T Z W N 0 a W 9 u M S 9 N Z W 1 i Z X J z a G l w T G l z d C 1 E a X N 0 c m l j d E R p c 3 R y a W N 0 I D A w N j Y t M j A y N D E w M T Y v Q X V 0 b 1 J l b W 9 2 Z W R D b 2 x 1 b W 5 z M S 5 7 Q 2 9 s d W 1 u M z A s M j l 9 J n F 1 b 3 Q 7 L C Z x d W 9 0 O 1 N l Y 3 R p b 2 4 x L 0 1 l b W J l c n N o a X B M a X N 0 L U R p c 3 R y a W N 0 R G l z d H J p Y 3 Q g M D A 2 N i 0 y M D I 0 M T A x N i 9 B d X R v U m V t b 3 Z l Z E N v b H V t b n M x L n t D b 2 x 1 b W 4 z M S w z M H 0 m c X V v d D s s J n F 1 b 3 Q 7 U 2 V j d G l v b j E v T W V t Y m V y c 2 h p c E x p c 3 Q t R G l z d H J p Y 3 R E a X N 0 c m l j d C A w M D Y 2 L T I w M j Q x M D E 2 L 0 F 1 d G 9 S Z W 1 v d m V k Q 2 9 s d W 1 u c z E u e 0 N v b H V t b j M y L D M x f S Z x d W 9 0 O y w m c X V v d D t T Z W N 0 a W 9 u M S 9 N Z W 1 i Z X J z a G l w T G l z d C 1 E a X N 0 c m l j d E R p c 3 R y a W N 0 I D A w N j Y t M j A y N D E w M T Y v Q X V 0 b 1 J l b W 9 2 Z W R D b 2 x 1 b W 5 z M S 5 7 Q 2 9 s d W 1 u M z M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N Z W 1 i Z X J z a G l w T G l z d C 1 E a X N 0 c m l j d E R p c 3 R y a W N 0 I D A w N j Y t M j A y N D E w M T Y v Q X V 0 b 1 J l b W 9 2 Z W R D b 2 x 1 b W 5 z M S 5 7 Q 2 9 s d W 1 u M S w w f S Z x d W 9 0 O y w m c X V v d D t T Z W N 0 a W 9 u M S 9 N Z W 1 i Z X J z a G l w T G l z d C 1 E a X N 0 c m l j d E R p c 3 R y a W N 0 I D A w N j Y t M j A y N D E w M T Y v Q X V 0 b 1 J l b W 9 2 Z W R D b 2 x 1 b W 5 z M S 5 7 Q 2 9 s d W 1 u M i w x f S Z x d W 9 0 O y w m c X V v d D t T Z W N 0 a W 9 u M S 9 N Z W 1 i Z X J z a G l w T G l z d C 1 E a X N 0 c m l j d E R p c 3 R y a W N 0 I D A w N j Y t M j A y N D E w M T Y v Q X V 0 b 1 J l b W 9 2 Z W R D b 2 x 1 b W 5 z M S 5 7 Q 2 9 s d W 1 u M y w y f S Z x d W 9 0 O y w m c X V v d D t T Z W N 0 a W 9 u M S 9 N Z W 1 i Z X J z a G l w T G l z d C 1 E a X N 0 c m l j d E R p c 3 R y a W N 0 I D A w N j Y t M j A y N D E w M T Y v Q X V 0 b 1 J l b W 9 2 Z W R D b 2 x 1 b W 5 z M S 5 7 Q 2 9 s d W 1 u N C w z f S Z x d W 9 0 O y w m c X V v d D t T Z W N 0 a W 9 u M S 9 N Z W 1 i Z X J z a G l w T G l z d C 1 E a X N 0 c m l j d E R p c 3 R y a W N 0 I D A w N j Y t M j A y N D E w M T Y v Q X V 0 b 1 J l b W 9 2 Z W R D b 2 x 1 b W 5 z M S 5 7 Q 2 9 s d W 1 u N S w 0 f S Z x d W 9 0 O y w m c X V v d D t T Z W N 0 a W 9 u M S 9 N Z W 1 i Z X J z a G l w T G l z d C 1 E a X N 0 c m l j d E R p c 3 R y a W N 0 I D A w N j Y t M j A y N D E w M T Y v Q X V 0 b 1 J l b W 9 2 Z W R D b 2 x 1 b W 5 z M S 5 7 Q 2 9 s d W 1 u N i w 1 f S Z x d W 9 0 O y w m c X V v d D t T Z W N 0 a W 9 u M S 9 N Z W 1 i Z X J z a G l w T G l z d C 1 E a X N 0 c m l j d E R p c 3 R y a W N 0 I D A w N j Y t M j A y N D E w M T Y v Q X V 0 b 1 J l b W 9 2 Z W R D b 2 x 1 b W 5 z M S 5 7 Q 2 9 s d W 1 u N y w 2 f S Z x d W 9 0 O y w m c X V v d D t T Z W N 0 a W 9 u M S 9 N Z W 1 i Z X J z a G l w T G l z d C 1 E a X N 0 c m l j d E R p c 3 R y a W N 0 I D A w N j Y t M j A y N D E w M T Y v Q X V 0 b 1 J l b W 9 2 Z W R D b 2 x 1 b W 5 z M S 5 7 Q 2 9 s d W 1 u O C w 3 f S Z x d W 9 0 O y w m c X V v d D t T Z W N 0 a W 9 u M S 9 N Z W 1 i Z X J z a G l w T G l z d C 1 E a X N 0 c m l j d E R p c 3 R y a W N 0 I D A w N j Y t M j A y N D E w M T Y v Q X V 0 b 1 J l b W 9 2 Z W R D b 2 x 1 b W 5 z M S 5 7 Q 2 9 s d W 1 u O S w 4 f S Z x d W 9 0 O y w m c X V v d D t T Z W N 0 a W 9 u M S 9 N Z W 1 i Z X J z a G l w T G l z d C 1 E a X N 0 c m l j d E R p c 3 R y a W N 0 I D A w N j Y t M j A y N D E w M T Y v Q X V 0 b 1 J l b W 9 2 Z W R D b 2 x 1 b W 5 z M S 5 7 Q 2 9 s d W 1 u M T A s O X 0 m c X V v d D s s J n F 1 b 3 Q 7 U 2 V j d G l v b j E v T W V t Y m V y c 2 h p c E x p c 3 Q t R G l z d H J p Y 3 R E a X N 0 c m l j d C A w M D Y 2 L T I w M j Q x M D E 2 L 0 F 1 d G 9 S Z W 1 v d m V k Q 2 9 s d W 1 u c z E u e 0 N v b H V t b j E x L D E w f S Z x d W 9 0 O y w m c X V v d D t T Z W N 0 a W 9 u M S 9 N Z W 1 i Z X J z a G l w T G l z d C 1 E a X N 0 c m l j d E R p c 3 R y a W N 0 I D A w N j Y t M j A y N D E w M T Y v Q X V 0 b 1 J l b W 9 2 Z W R D b 2 x 1 b W 5 z M S 5 7 Q 2 9 s d W 1 u M T I s M T F 9 J n F 1 b 3 Q 7 L C Z x d W 9 0 O 1 N l Y 3 R p b 2 4 x L 0 1 l b W J l c n N o a X B M a X N 0 L U R p c 3 R y a W N 0 R G l z d H J p Y 3 Q g M D A 2 N i 0 y M D I 0 M T A x N i 9 B d X R v U m V t b 3 Z l Z E N v b H V t b n M x L n t D b 2 x 1 b W 4 x M y w x M n 0 m c X V v d D s s J n F 1 b 3 Q 7 U 2 V j d G l v b j E v T W V t Y m V y c 2 h p c E x p c 3 Q t R G l z d H J p Y 3 R E a X N 0 c m l j d C A w M D Y 2 L T I w M j Q x M D E 2 L 0 F 1 d G 9 S Z W 1 v d m V k Q 2 9 s d W 1 u c z E u e 0 N v b H V t b j E 0 L D E z f S Z x d W 9 0 O y w m c X V v d D t T Z W N 0 a W 9 u M S 9 N Z W 1 i Z X J z a G l w T G l z d C 1 E a X N 0 c m l j d E R p c 3 R y a W N 0 I D A w N j Y t M j A y N D E w M T Y v Q X V 0 b 1 J l b W 9 2 Z W R D b 2 x 1 b W 5 z M S 5 7 Q 2 9 s d W 1 u M T U s M T R 9 J n F 1 b 3 Q 7 L C Z x d W 9 0 O 1 N l Y 3 R p b 2 4 x L 0 1 l b W J l c n N o a X B M a X N 0 L U R p c 3 R y a W N 0 R G l z d H J p Y 3 Q g M D A 2 N i 0 y M D I 0 M T A x N i 9 B d X R v U m V t b 3 Z l Z E N v b H V t b n M x L n t D b 2 x 1 b W 4 x N i w x N X 0 m c X V v d D s s J n F 1 b 3 Q 7 U 2 V j d G l v b j E v T W V t Y m V y c 2 h p c E x p c 3 Q t R G l z d H J p Y 3 R E a X N 0 c m l j d C A w M D Y 2 L T I w M j Q x M D E 2 L 0 F 1 d G 9 S Z W 1 v d m V k Q 2 9 s d W 1 u c z E u e 0 N v b H V t b j E 3 L D E 2 f S Z x d W 9 0 O y w m c X V v d D t T Z W N 0 a W 9 u M S 9 N Z W 1 i Z X J z a G l w T G l z d C 1 E a X N 0 c m l j d E R p c 3 R y a W N 0 I D A w N j Y t M j A y N D E w M T Y v Q X V 0 b 1 J l b W 9 2 Z W R D b 2 x 1 b W 5 z M S 5 7 Q 2 9 s d W 1 u M T g s M T d 9 J n F 1 b 3 Q 7 L C Z x d W 9 0 O 1 N l Y 3 R p b 2 4 x L 0 1 l b W J l c n N o a X B M a X N 0 L U R p c 3 R y a W N 0 R G l z d H J p Y 3 Q g M D A 2 N i 0 y M D I 0 M T A x N i 9 B d X R v U m V t b 3 Z l Z E N v b H V t b n M x L n t D b 2 x 1 b W 4 x O S w x O H 0 m c X V v d D s s J n F 1 b 3 Q 7 U 2 V j d G l v b j E v T W V t Y m V y c 2 h p c E x p c 3 Q t R G l z d H J p Y 3 R E a X N 0 c m l j d C A w M D Y 2 L T I w M j Q x M D E 2 L 0 F 1 d G 9 S Z W 1 v d m V k Q 2 9 s d W 1 u c z E u e 0 N v b H V t b j I w L D E 5 f S Z x d W 9 0 O y w m c X V v d D t T Z W N 0 a W 9 u M S 9 N Z W 1 i Z X J z a G l w T G l z d C 1 E a X N 0 c m l j d E R p c 3 R y a W N 0 I D A w N j Y t M j A y N D E w M T Y v Q X V 0 b 1 J l b W 9 2 Z W R D b 2 x 1 b W 5 z M S 5 7 Q 2 9 s d W 1 u M j E s M j B 9 J n F 1 b 3 Q 7 L C Z x d W 9 0 O 1 N l Y 3 R p b 2 4 x L 0 1 l b W J l c n N o a X B M a X N 0 L U R p c 3 R y a W N 0 R G l z d H J p Y 3 Q g M D A 2 N i 0 y M D I 0 M T A x N i 9 B d X R v U m V t b 3 Z l Z E N v b H V t b n M x L n t D b 2 x 1 b W 4 y M i w y M X 0 m c X V v d D s s J n F 1 b 3 Q 7 U 2 V j d G l v b j E v T W V t Y m V y c 2 h p c E x p c 3 Q t R G l z d H J p Y 3 R E a X N 0 c m l j d C A w M D Y 2 L T I w M j Q x M D E 2 L 0 F 1 d G 9 S Z W 1 v d m V k Q 2 9 s d W 1 u c z E u e 0 N v b H V t b j I z L D I y f S Z x d W 9 0 O y w m c X V v d D t T Z W N 0 a W 9 u M S 9 N Z W 1 i Z X J z a G l w T G l z d C 1 E a X N 0 c m l j d E R p c 3 R y a W N 0 I D A w N j Y t M j A y N D E w M T Y v Q X V 0 b 1 J l b W 9 2 Z W R D b 2 x 1 b W 5 z M S 5 7 Q 2 9 s d W 1 u M j Q s M j N 9 J n F 1 b 3 Q 7 L C Z x d W 9 0 O 1 N l Y 3 R p b 2 4 x L 0 1 l b W J l c n N o a X B M a X N 0 L U R p c 3 R y a W N 0 R G l z d H J p Y 3 Q g M D A 2 N i 0 y M D I 0 M T A x N i 9 B d X R v U m V t b 3 Z l Z E N v b H V t b n M x L n t D b 2 x 1 b W 4 y N S w y N H 0 m c X V v d D s s J n F 1 b 3 Q 7 U 2 V j d G l v b j E v T W V t Y m V y c 2 h p c E x p c 3 Q t R G l z d H J p Y 3 R E a X N 0 c m l j d C A w M D Y 2 L T I w M j Q x M D E 2 L 0 F 1 d G 9 S Z W 1 v d m V k Q 2 9 s d W 1 u c z E u e 0 N v b H V t b j I 2 L D I 1 f S Z x d W 9 0 O y w m c X V v d D t T Z W N 0 a W 9 u M S 9 N Z W 1 i Z X J z a G l w T G l z d C 1 E a X N 0 c m l j d E R p c 3 R y a W N 0 I D A w N j Y t M j A y N D E w M T Y v Q X V 0 b 1 J l b W 9 2 Z W R D b 2 x 1 b W 5 z M S 5 7 Q 2 9 s d W 1 u M j c s M j Z 9 J n F 1 b 3 Q 7 L C Z x d W 9 0 O 1 N l Y 3 R p b 2 4 x L 0 1 l b W J l c n N o a X B M a X N 0 L U R p c 3 R y a W N 0 R G l z d H J p Y 3 Q g M D A 2 N i 0 y M D I 0 M T A x N i 9 B d X R v U m V t b 3 Z l Z E N v b H V t b n M x L n t D b 2 x 1 b W 4 y O C w y N 3 0 m c X V v d D s s J n F 1 b 3 Q 7 U 2 V j d G l v b j E v T W V t Y m V y c 2 h p c E x p c 3 Q t R G l z d H J p Y 3 R E a X N 0 c m l j d C A w M D Y 2 L T I w M j Q x M D E 2 L 0 F 1 d G 9 S Z W 1 v d m V k Q 2 9 s d W 1 u c z E u e 0 N v b H V t b j I 5 L D I 4 f S Z x d W 9 0 O y w m c X V v d D t T Z W N 0 a W 9 u M S 9 N Z W 1 i Z X J z a G l w T G l z d C 1 E a X N 0 c m l j d E R p c 3 R y a W N 0 I D A w N j Y t M j A y N D E w M T Y v Q X V 0 b 1 J l b W 9 2 Z W R D b 2 x 1 b W 5 z M S 5 7 Q 2 9 s d W 1 u M z A s M j l 9 J n F 1 b 3 Q 7 L C Z x d W 9 0 O 1 N l Y 3 R p b 2 4 x L 0 1 l b W J l c n N o a X B M a X N 0 L U R p c 3 R y a W N 0 R G l z d H J p Y 3 Q g M D A 2 N i 0 y M D I 0 M T A x N i 9 B d X R v U m V t b 3 Z l Z E N v b H V t b n M x L n t D b 2 x 1 b W 4 z M S w z M H 0 m c X V v d D s s J n F 1 b 3 Q 7 U 2 V j d G l v b j E v T W V t Y m V y c 2 h p c E x p c 3 Q t R G l z d H J p Y 3 R E a X N 0 c m l j d C A w M D Y 2 L T I w M j Q x M D E 2 L 0 F 1 d G 9 S Z W 1 v d m V k Q 2 9 s d W 1 u c z E u e 0 N v b H V t b j M y L D M x f S Z x d W 9 0 O y w m c X V v d D t T Z W N 0 a W 9 u M S 9 N Z W 1 i Z X J z a G l w T G l z d C 1 E a X N 0 c m l j d E R p c 3 R y a W N 0 I D A w N j Y t M j A y N D E w M T Y v Q X V 0 b 1 J l b W 9 2 Z W R D b 2 x 1 b W 5 z M S 5 7 Q 2 9 s d W 1 u M z M s M z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l 2 a X N p b 2 5 f U G V y Z m 9 y b W F u Y 2 U l M j A o M j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A x V D E 3 O j Q 3 O j M z L j Y w N D Q z M D h a I i A v P j x F b n R y e S B U e X B l P S J G a W x s Q 2 9 s d W 1 u V H l w Z X M i I F Z h b H V l P S J z Q m d Z R E F 3 W U R B d 0 1 E Q X d N R 0 F 3 T U R B d 0 1 E Q X d N R E J n T U R B d 0 1 E Q X d N R E F 3 W U c i I C 8 + P E V u d H J 5 I F R 5 c G U 9 I k Z p b G x D b 2 x 1 b W 5 O Y W 1 l c y I g V m F s d W U 9 I n N b J n F 1 b 3 Q 7 R G l z d H J p Y 3 Q m c X V v d D s s J n F 1 b 3 Q 7 R G l 2 a X N p b 2 4 m c X V v d D s s J n F 1 b 3 Q 7 Q X J l Y S Z x d W 9 0 O y w m c X V v d D t D b H V i J n F 1 b 3 Q 7 L C Z x d W 9 0 O 0 N s d W I g T m F t Z S Z x d W 9 0 O y w m c X V v d D t P Y 3 R v Y m V y I F J l b m V 3 Y W x z J n F 1 b 3 Q 7 L C Z x d W 9 0 O 0 F w c m l s I F J l b m V 3 Y W x z J n F 1 b 3 Q 7 L C Z x d W 9 0 O 0 5 v d i B W a X N p d C B h d 2 F y Z C Z x d W 9 0 O y w m c X V v d D t N Y X k g V m l z a X Q g Y X d h c m Q m c X V v d D s s J n F 1 b 3 Q 7 T W V t Y m V y c 2 h p c C B 0 b y B k Y X R l J n F 1 b 3 Q 7 L C Z x d W 9 0 O 0 N s d W I g R 2 9 h b H M g T W V 0 J n F 1 b 3 Q 7 L C Z x d W 9 0 O 0 R p c 3 R p b m d 1 a X N o Z W Q g Q 2 x 1 Y i Z x d W 9 0 O y w m c X V v d D t B c m V h I E N s d W I g Q m F z Z S Z x d W 9 0 O y w m c X V v d D t B c m V h I F B h a W Q g Q 2 x 1 Y i B H b 2 F s I G Z v c i B E a X N 0 L i Z x d W 9 0 O y w m c X V v d D t B c m V h I F B h a W Q g Q 2 x 1 Y i B H b 2 F s I G Z v c i B T Z W x l Y 3 Q g R G l z d C 4 m c X V v d D s s J n F 1 b 3 Q 7 Q X J l Y S B Q Y W l k I E N s d W I g R 2 9 h b C B m b 3 I g U H J l c y 4 g R G l z d C 4 m c X V v d D s s J n F 1 b 3 Q 7 V G 9 0 Y W w g U G F p Z C B B c m V h I E N s d W J z J n F 1 b 3 Q 7 L C Z x d W 9 0 O 0 F y Z W E g R G l z d C 4 g Q 2 x 1 Y i B H b 2 F s I G Z v c i B E a X N 0 L i Z x d W 9 0 O y w m c X V v d D t B c m V h I E R p c 3 Q u I E N s d W I g R 2 9 h b C B m b 3 I g U 2 V s Z W N 0 I E R p c 3 Q u J n F 1 b 3 Q 7 L C Z x d W 9 0 O 0 F y Z W E g R G l z d C 4 g Q 2 x 1 Y i B H b 2 F s I G Z v c i B Q c m V z L i B E a X N 0 L i Z x d W 9 0 O y w m c X V v d D t U b 3 R h b C B E a X N 0 L i B B c m V h I E N s d W J z J n F 1 b 3 Q 7 L C Z x d W 9 0 O 0 R p c 3 R p b m d 1 a X N o Z W Q g Q X J l Y S Z x d W 9 0 O y w m c X V v d D t E a X Z p c 2 l v b i B D b H V i I E J h c 2 U m c X V v d D s s J n F 1 b 3 Q 7 R G l 2 a X N p b 2 4 g U G F p Z C B D b H V i I E d v Y W w g Z m 9 y I E R p c 3 Q u J n F 1 b 3 Q 7 L C Z x d W 9 0 O 0 R p d m l z a W 9 u I F B h a W Q g Q 2 x 1 Y i B H b 2 F s I G Z v c i B T Z W x l Y 3 Q g R G l z d C 4 m c X V v d D s s J n F 1 b 3 Q 7 R G l 2 a X N p b 2 4 g U G F p Z C B D b H V i I E d v Y W w g Z m 9 y I F B y Z X M u I E R p c 3 Q u J n F 1 b 3 Q 7 L C Z x d W 9 0 O 1 R v d G F s I F B h a W Q g R G l 2 a X N p b 2 4 g Q 2 x 1 Y n M m c X V v d D s s J n F 1 b 3 Q 7 R G l 2 a X N p b 2 4 g R G l z d C 4 g Q 2 x 1 Y i B H b 2 F s I G Z v c i B E a X N 0 L i Z x d W 9 0 O y w m c X V v d D t E a X Z p c 2 l v b i B E a X N 0 L i B D b H V i I E d v Y W w g Z m 9 y I F N l b G V j d C B E a X N 0 L i Z x d W 9 0 O y w m c X V v d D t E a X Z p c 2 l v b i B E a X N 0 L i B D b H V i I E d v Y W w g Z m 9 y I F B y Z X M u I E R p c 3 Q u J n F 1 b 3 Q 7 L C Z x d W 9 0 O 1 R v d G F s I E R p c 3 Q u I E R p d m l z a W 9 u I E N s d W J z J n F 1 b 3 Q 7 L C Z x d W 9 0 O 0 R p c 3 R p b m d 1 a X N o Z W Q g R G l 2 a X N p b 2 4 m c X V v d D s s J n F 1 b 3 Q 7 Q 2 h h c n R l c i B E Y X R l L 1 N 1 c 3 B l b m Q g R G F 0 Z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N T c 1 M G Q 5 N y 1 k O T l i L T Q x O W Y t Y T c 1 N C 1 j Y z c 4 Y j I 5 M j d l N G M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X Z p c 2 l v b l 9 Q Z X J m b 3 J t Y W 5 j Z S A o M j A p L 0 F 1 d G 9 S Z W 1 v d m V k Q 2 9 s d W 1 u c z E u e 0 R p c 3 R y a W N 0 L D B 9 J n F 1 b 3 Q 7 L C Z x d W 9 0 O 1 N l Y 3 R p b 2 4 x L 0 R p d m l z a W 9 u X 1 B l c m Z v c m 1 h b m N l I C g y M C k v Q X V 0 b 1 J l b W 9 2 Z W R D b 2 x 1 b W 5 z M S 5 7 R G l 2 a X N p b 2 4 s M X 0 m c X V v d D s s J n F 1 b 3 Q 7 U 2 V j d G l v b j E v R G l 2 a X N p b 2 5 f U G V y Z m 9 y b W F u Y 2 U g K D I w K S 9 B d X R v U m V t b 3 Z l Z E N v b H V t b n M x L n t B c m V h L D J 9 J n F 1 b 3 Q 7 L C Z x d W 9 0 O 1 N l Y 3 R p b 2 4 x L 0 R p d m l z a W 9 u X 1 B l c m Z v c m 1 h b m N l I C g y M C k v Q X V 0 b 1 J l b W 9 2 Z W R D b 2 x 1 b W 5 z M S 5 7 Q 2 x 1 Y i w z f S Z x d W 9 0 O y w m c X V v d D t T Z W N 0 a W 9 u M S 9 E a X Z p c 2 l v b l 9 Q Z X J m b 3 J t Y W 5 j Z S A o M j A p L 0 F 1 d G 9 S Z W 1 v d m V k Q 2 9 s d W 1 u c z E u e 0 N s d W I g T m F t Z S w 0 f S Z x d W 9 0 O y w m c X V v d D t T Z W N 0 a W 9 u M S 9 E a X Z p c 2 l v b l 9 Q Z X J m b 3 J t Y W 5 j Z S A o M j A p L 0 F 1 d G 9 S Z W 1 v d m V k Q 2 9 s d W 1 u c z E u e 0 9 j d G 9 i Z X I g U m V u Z X d h b H M s N X 0 m c X V v d D s s J n F 1 b 3 Q 7 U 2 V j d G l v b j E v R G l 2 a X N p b 2 5 f U G V y Z m 9 y b W F u Y 2 U g K D I w K S 9 B d X R v U m V t b 3 Z l Z E N v b H V t b n M x L n t B c H J p b C B S Z W 5 l d 2 F s c y w 2 f S Z x d W 9 0 O y w m c X V v d D t T Z W N 0 a W 9 u M S 9 E a X Z p c 2 l v b l 9 Q Z X J m b 3 J t Y W 5 j Z S A o M j A p L 0 F 1 d G 9 S Z W 1 v d m V k Q 2 9 s d W 1 u c z E u e 0 5 v d i B W a X N p d C B h d 2 F y Z C w 3 f S Z x d W 9 0 O y w m c X V v d D t T Z W N 0 a W 9 u M S 9 E a X Z p c 2 l v b l 9 Q Z X J m b 3 J t Y W 5 j Z S A o M j A p L 0 F 1 d G 9 S Z W 1 v d m V k Q 2 9 s d W 1 u c z E u e 0 1 h e S B W a X N p d C B h d 2 F y Z C w 4 f S Z x d W 9 0 O y w m c X V v d D t T Z W N 0 a W 9 u M S 9 E a X Z p c 2 l v b l 9 Q Z X J m b 3 J t Y W 5 j Z S A o M j A p L 0 F 1 d G 9 S Z W 1 v d m V k Q 2 9 s d W 1 u c z E u e 0 1 l b W J l c n N o a X A g d G 8 g Z G F 0 Z S w 5 f S Z x d W 9 0 O y w m c X V v d D t T Z W N 0 a W 9 u M S 9 E a X Z p c 2 l v b l 9 Q Z X J m b 3 J t Y W 5 j Z S A o M j A p L 0 F 1 d G 9 S Z W 1 v d m V k Q 2 9 s d W 1 u c z E u e 0 N s d W I g R 2 9 h b H M g T W V 0 L D E w f S Z x d W 9 0 O y w m c X V v d D t T Z W N 0 a W 9 u M S 9 E a X Z p c 2 l v b l 9 Q Z X J m b 3 J t Y W 5 j Z S A o M j A p L 0 F 1 d G 9 S Z W 1 v d m V k Q 2 9 s d W 1 u c z E u e 0 R p c 3 R p b m d 1 a X N o Z W Q g Q 2 x 1 Y i w x M X 0 m c X V v d D s s J n F 1 b 3 Q 7 U 2 V j d G l v b j E v R G l 2 a X N p b 2 5 f U G V y Z m 9 y b W F u Y 2 U g K D I w K S 9 B d X R v U m V t b 3 Z l Z E N v b H V t b n M x L n t B c m V h I E N s d W I g Q m F z Z S w x M n 0 m c X V v d D s s J n F 1 b 3 Q 7 U 2 V j d G l v b j E v R G l 2 a X N p b 2 5 f U G V y Z m 9 y b W F u Y 2 U g K D I w K S 9 B d X R v U m V t b 3 Z l Z E N v b H V t b n M x L n t B c m V h I F B h a W Q g Q 2 x 1 Y i B H b 2 F s I G Z v c i B E a X N 0 L i w x M 3 0 m c X V v d D s s J n F 1 b 3 Q 7 U 2 V j d G l v b j E v R G l 2 a X N p b 2 5 f U G V y Z m 9 y b W F u Y 2 U g K D I w K S 9 B d X R v U m V t b 3 Z l Z E N v b H V t b n M x L n t B c m V h I F B h a W Q g Q 2 x 1 Y i B H b 2 F s I G Z v c i B T Z W x l Y 3 Q g R G l z d C 4 s M T R 9 J n F 1 b 3 Q 7 L C Z x d W 9 0 O 1 N l Y 3 R p b 2 4 x L 0 R p d m l z a W 9 u X 1 B l c m Z v c m 1 h b m N l I C g y M C k v Q X V 0 b 1 J l b W 9 2 Z W R D b 2 x 1 b W 5 z M S 5 7 Q X J l Y S B Q Y W l k I E N s d W I g R 2 9 h b C B m b 3 I g U H J l c y 4 g R G l z d C 4 s M T V 9 J n F 1 b 3 Q 7 L C Z x d W 9 0 O 1 N l Y 3 R p b 2 4 x L 0 R p d m l z a W 9 u X 1 B l c m Z v c m 1 h b m N l I C g y M C k v Q X V 0 b 1 J l b W 9 2 Z W R D b 2 x 1 b W 5 z M S 5 7 V G 9 0 Y W w g U G F p Z C B B c m V h I E N s d W J z L D E 2 f S Z x d W 9 0 O y w m c X V v d D t T Z W N 0 a W 9 u M S 9 E a X Z p c 2 l v b l 9 Q Z X J m b 3 J t Y W 5 j Z S A o M j A p L 0 F 1 d G 9 S Z W 1 v d m V k Q 2 9 s d W 1 u c z E u e 0 F y Z W E g R G l z d C 4 g Q 2 x 1 Y i B H b 2 F s I G Z v c i B E a X N 0 L i w x N 3 0 m c X V v d D s s J n F 1 b 3 Q 7 U 2 V j d G l v b j E v R G l 2 a X N p b 2 5 f U G V y Z m 9 y b W F u Y 2 U g K D I w K S 9 B d X R v U m V t b 3 Z l Z E N v b H V t b n M x L n t B c m V h I E R p c 3 Q u I E N s d W I g R 2 9 h b C B m b 3 I g U 2 V s Z W N 0 I E R p c 3 Q u L D E 4 f S Z x d W 9 0 O y w m c X V v d D t T Z W N 0 a W 9 u M S 9 E a X Z p c 2 l v b l 9 Q Z X J m b 3 J t Y W 5 j Z S A o M j A p L 0 F 1 d G 9 S Z W 1 v d m V k Q 2 9 s d W 1 u c z E u e 0 F y Z W E g R G l z d C 4 g Q 2 x 1 Y i B H b 2 F s I G Z v c i B Q c m V z L i B E a X N 0 L i w x O X 0 m c X V v d D s s J n F 1 b 3 Q 7 U 2 V j d G l v b j E v R G l 2 a X N p b 2 5 f U G V y Z m 9 y b W F u Y 2 U g K D I w K S 9 B d X R v U m V t b 3 Z l Z E N v b H V t b n M x L n t U b 3 R h b C B E a X N 0 L i B B c m V h I E N s d W J z L D I w f S Z x d W 9 0 O y w m c X V v d D t T Z W N 0 a W 9 u M S 9 E a X Z p c 2 l v b l 9 Q Z X J m b 3 J t Y W 5 j Z S A o M j A p L 0 F 1 d G 9 S Z W 1 v d m V k Q 2 9 s d W 1 u c z E u e 0 R p c 3 R p b m d 1 a X N o Z W Q g Q X J l Y S w y M X 0 m c X V v d D s s J n F 1 b 3 Q 7 U 2 V j d G l v b j E v R G l 2 a X N p b 2 5 f U G V y Z m 9 y b W F u Y 2 U g K D I w K S 9 B d X R v U m V t b 3 Z l Z E N v b H V t b n M x L n t E a X Z p c 2 l v b i B D b H V i I E J h c 2 U s M j J 9 J n F 1 b 3 Q 7 L C Z x d W 9 0 O 1 N l Y 3 R p b 2 4 x L 0 R p d m l z a W 9 u X 1 B l c m Z v c m 1 h b m N l I C g y M C k v Q X V 0 b 1 J l b W 9 2 Z W R D b 2 x 1 b W 5 z M S 5 7 R G l 2 a X N p b 2 4 g U G F p Z C B D b H V i I E d v Y W w g Z m 9 y I E R p c 3 Q u L D I z f S Z x d W 9 0 O y w m c X V v d D t T Z W N 0 a W 9 u M S 9 E a X Z p c 2 l v b l 9 Q Z X J m b 3 J t Y W 5 j Z S A o M j A p L 0 F 1 d G 9 S Z W 1 v d m V k Q 2 9 s d W 1 u c z E u e 0 R p d m l z a W 9 u I F B h a W Q g Q 2 x 1 Y i B H b 2 F s I G Z v c i B T Z W x l Y 3 Q g R G l z d C 4 s M j R 9 J n F 1 b 3 Q 7 L C Z x d W 9 0 O 1 N l Y 3 R p b 2 4 x L 0 R p d m l z a W 9 u X 1 B l c m Z v c m 1 h b m N l I C g y M C k v Q X V 0 b 1 J l b W 9 2 Z W R D b 2 x 1 b W 5 z M S 5 7 R G l 2 a X N p b 2 4 g U G F p Z C B D b H V i I E d v Y W w g Z m 9 y I F B y Z X M u I E R p c 3 Q u L D I 1 f S Z x d W 9 0 O y w m c X V v d D t T Z W N 0 a W 9 u M S 9 E a X Z p c 2 l v b l 9 Q Z X J m b 3 J t Y W 5 j Z S A o M j A p L 0 F 1 d G 9 S Z W 1 v d m V k Q 2 9 s d W 1 u c z E u e 1 R v d G F s I F B h a W Q g R G l 2 a X N p b 2 4 g Q 2 x 1 Y n M s M j Z 9 J n F 1 b 3 Q 7 L C Z x d W 9 0 O 1 N l Y 3 R p b 2 4 x L 0 R p d m l z a W 9 u X 1 B l c m Z v c m 1 h b m N l I C g y M C k v Q X V 0 b 1 J l b W 9 2 Z W R D b 2 x 1 b W 5 z M S 5 7 R G l 2 a X N p b 2 4 g R G l z d C 4 g Q 2 x 1 Y i B H b 2 F s I G Z v c i B E a X N 0 L i w y N 3 0 m c X V v d D s s J n F 1 b 3 Q 7 U 2 V j d G l v b j E v R G l 2 a X N p b 2 5 f U G V y Z m 9 y b W F u Y 2 U g K D I w K S 9 B d X R v U m V t b 3 Z l Z E N v b H V t b n M x L n t E a X Z p c 2 l v b i B E a X N 0 L i B D b H V i I E d v Y W w g Z m 9 y I F N l b G V j d C B E a X N 0 L i w y O H 0 m c X V v d D s s J n F 1 b 3 Q 7 U 2 V j d G l v b j E v R G l 2 a X N p b 2 5 f U G V y Z m 9 y b W F u Y 2 U g K D I w K S 9 B d X R v U m V t b 3 Z l Z E N v b H V t b n M x L n t E a X Z p c 2 l v b i B E a X N 0 L i B D b H V i I E d v Y W w g Z m 9 y I F B y Z X M u I E R p c 3 Q u L D I 5 f S Z x d W 9 0 O y w m c X V v d D t T Z W N 0 a W 9 u M S 9 E a X Z p c 2 l v b l 9 Q Z X J m b 3 J t Y W 5 j Z S A o M j A p L 0 F 1 d G 9 S Z W 1 v d m V k Q 2 9 s d W 1 u c z E u e 1 R v d G F s I E R p c 3 Q u I E R p d m l z a W 9 u I E N s d W J z L D M w f S Z x d W 9 0 O y w m c X V v d D t T Z W N 0 a W 9 u M S 9 E a X Z p c 2 l v b l 9 Q Z X J m b 3 J t Y W 5 j Z S A o M j A p L 0 F 1 d G 9 S Z W 1 v d m V k Q 2 9 s d W 1 u c z E u e 0 R p c 3 R p b m d 1 a X N o Z W Q g R G l 2 a X N p b 2 4 s M z F 9 J n F 1 b 3 Q 7 L C Z x d W 9 0 O 1 N l Y 3 R p b 2 4 x L 0 R p d m l z a W 9 u X 1 B l c m Z v c m 1 h b m N l I C g y M C k v Q X V 0 b 1 J l b W 9 2 Z W R D b 2 x 1 b W 5 z M S 5 7 Q 2 h h c n R l c i B E Y X R l L 1 N 1 c 3 B l b m Q g R G F 0 Z S w z M n 0 m c X V v d D t d L C Z x d W 9 0 O 0 N v b H V t b k N v d W 5 0 J n F 1 b 3 Q 7 O j M z L C Z x d W 9 0 O 0 t l e U N v b H V t b k 5 h b W V z J n F 1 b 3 Q 7 O l t d L C Z x d W 9 0 O 0 N v b H V t b k l k Z W 5 0 a X R p Z X M m c X V v d D s 6 W y Z x d W 9 0 O 1 N l Y 3 R p b 2 4 x L 0 R p d m l z a W 9 u X 1 B l c m Z v c m 1 h b m N l I C g y M C k v Q X V 0 b 1 J l b W 9 2 Z W R D b 2 x 1 b W 5 z M S 5 7 R G l z d H J p Y 3 Q s M H 0 m c X V v d D s s J n F 1 b 3 Q 7 U 2 V j d G l v b j E v R G l 2 a X N p b 2 5 f U G V y Z m 9 y b W F u Y 2 U g K D I w K S 9 B d X R v U m V t b 3 Z l Z E N v b H V t b n M x L n t E a X Z p c 2 l v b i w x f S Z x d W 9 0 O y w m c X V v d D t T Z W N 0 a W 9 u M S 9 E a X Z p c 2 l v b l 9 Q Z X J m b 3 J t Y W 5 j Z S A o M j A p L 0 F 1 d G 9 S Z W 1 v d m V k Q 2 9 s d W 1 u c z E u e 0 F y Z W E s M n 0 m c X V v d D s s J n F 1 b 3 Q 7 U 2 V j d G l v b j E v R G l 2 a X N p b 2 5 f U G V y Z m 9 y b W F u Y 2 U g K D I w K S 9 B d X R v U m V t b 3 Z l Z E N v b H V t b n M x L n t D b H V i L D N 9 J n F 1 b 3 Q 7 L C Z x d W 9 0 O 1 N l Y 3 R p b 2 4 x L 0 R p d m l z a W 9 u X 1 B l c m Z v c m 1 h b m N l I C g y M C k v Q X V 0 b 1 J l b W 9 2 Z W R D b 2 x 1 b W 5 z M S 5 7 Q 2 x 1 Y i B O Y W 1 l L D R 9 J n F 1 b 3 Q 7 L C Z x d W 9 0 O 1 N l Y 3 R p b 2 4 x L 0 R p d m l z a W 9 u X 1 B l c m Z v c m 1 h b m N l I C g y M C k v Q X V 0 b 1 J l b W 9 2 Z W R D b 2 x 1 b W 5 z M S 5 7 T 2 N 0 b 2 J l c i B S Z W 5 l d 2 F s c y w 1 f S Z x d W 9 0 O y w m c X V v d D t T Z W N 0 a W 9 u M S 9 E a X Z p c 2 l v b l 9 Q Z X J m b 3 J t Y W 5 j Z S A o M j A p L 0 F 1 d G 9 S Z W 1 v d m V k Q 2 9 s d W 1 u c z E u e 0 F w c m l s I F J l b m V 3 Y W x z L D Z 9 J n F 1 b 3 Q 7 L C Z x d W 9 0 O 1 N l Y 3 R p b 2 4 x L 0 R p d m l z a W 9 u X 1 B l c m Z v c m 1 h b m N l I C g y M C k v Q X V 0 b 1 J l b W 9 2 Z W R D b 2 x 1 b W 5 z M S 5 7 T m 9 2 I F Z p c 2 l 0 I G F 3 Y X J k L D d 9 J n F 1 b 3 Q 7 L C Z x d W 9 0 O 1 N l Y 3 R p b 2 4 x L 0 R p d m l z a W 9 u X 1 B l c m Z v c m 1 h b m N l I C g y M C k v Q X V 0 b 1 J l b W 9 2 Z W R D b 2 x 1 b W 5 z M S 5 7 T W F 5 I F Z p c 2 l 0 I G F 3 Y X J k L D h 9 J n F 1 b 3 Q 7 L C Z x d W 9 0 O 1 N l Y 3 R p b 2 4 x L 0 R p d m l z a W 9 u X 1 B l c m Z v c m 1 h b m N l I C g y M C k v Q X V 0 b 1 J l b W 9 2 Z W R D b 2 x 1 b W 5 z M S 5 7 T W V t Y m V y c 2 h p c C B 0 b y B k Y X R l L D l 9 J n F 1 b 3 Q 7 L C Z x d W 9 0 O 1 N l Y 3 R p b 2 4 x L 0 R p d m l z a W 9 u X 1 B l c m Z v c m 1 h b m N l I C g y M C k v Q X V 0 b 1 J l b W 9 2 Z W R D b 2 x 1 b W 5 z M S 5 7 Q 2 x 1 Y i B H b 2 F s c y B N Z X Q s M T B 9 J n F 1 b 3 Q 7 L C Z x d W 9 0 O 1 N l Y 3 R p b 2 4 x L 0 R p d m l z a W 9 u X 1 B l c m Z v c m 1 h b m N l I C g y M C k v Q X V 0 b 1 J l b W 9 2 Z W R D b 2 x 1 b W 5 z M S 5 7 R G l z d G l u Z 3 V p c 2 h l Z C B D b H V i L D E x f S Z x d W 9 0 O y w m c X V v d D t T Z W N 0 a W 9 u M S 9 E a X Z p c 2 l v b l 9 Q Z X J m b 3 J t Y W 5 j Z S A o M j A p L 0 F 1 d G 9 S Z W 1 v d m V k Q 2 9 s d W 1 u c z E u e 0 F y Z W E g Q 2 x 1 Y i B C Y X N l L D E y f S Z x d W 9 0 O y w m c X V v d D t T Z W N 0 a W 9 u M S 9 E a X Z p c 2 l v b l 9 Q Z X J m b 3 J t Y W 5 j Z S A o M j A p L 0 F 1 d G 9 S Z W 1 v d m V k Q 2 9 s d W 1 u c z E u e 0 F y Z W E g U G F p Z C B D b H V i I E d v Y W w g Z m 9 y I E R p c 3 Q u L D E z f S Z x d W 9 0 O y w m c X V v d D t T Z W N 0 a W 9 u M S 9 E a X Z p c 2 l v b l 9 Q Z X J m b 3 J t Y W 5 j Z S A o M j A p L 0 F 1 d G 9 S Z W 1 v d m V k Q 2 9 s d W 1 u c z E u e 0 F y Z W E g U G F p Z C B D b H V i I E d v Y W w g Z m 9 y I F N l b G V j d C B E a X N 0 L i w x N H 0 m c X V v d D s s J n F 1 b 3 Q 7 U 2 V j d G l v b j E v R G l 2 a X N p b 2 5 f U G V y Z m 9 y b W F u Y 2 U g K D I w K S 9 B d X R v U m V t b 3 Z l Z E N v b H V t b n M x L n t B c m V h I F B h a W Q g Q 2 x 1 Y i B H b 2 F s I G Z v c i B Q c m V z L i B E a X N 0 L i w x N X 0 m c X V v d D s s J n F 1 b 3 Q 7 U 2 V j d G l v b j E v R G l 2 a X N p b 2 5 f U G V y Z m 9 y b W F u Y 2 U g K D I w K S 9 B d X R v U m V t b 3 Z l Z E N v b H V t b n M x L n t U b 3 R h b C B Q Y W l k I E F y Z W E g Q 2 x 1 Y n M s M T Z 9 J n F 1 b 3 Q 7 L C Z x d W 9 0 O 1 N l Y 3 R p b 2 4 x L 0 R p d m l z a W 9 u X 1 B l c m Z v c m 1 h b m N l I C g y M C k v Q X V 0 b 1 J l b W 9 2 Z W R D b 2 x 1 b W 5 z M S 5 7 Q X J l Y S B E a X N 0 L i B D b H V i I E d v Y W w g Z m 9 y I E R p c 3 Q u L D E 3 f S Z x d W 9 0 O y w m c X V v d D t T Z W N 0 a W 9 u M S 9 E a X Z p c 2 l v b l 9 Q Z X J m b 3 J t Y W 5 j Z S A o M j A p L 0 F 1 d G 9 S Z W 1 v d m V k Q 2 9 s d W 1 u c z E u e 0 F y Z W E g R G l z d C 4 g Q 2 x 1 Y i B H b 2 F s I G Z v c i B T Z W x l Y 3 Q g R G l z d C 4 s M T h 9 J n F 1 b 3 Q 7 L C Z x d W 9 0 O 1 N l Y 3 R p b 2 4 x L 0 R p d m l z a W 9 u X 1 B l c m Z v c m 1 h b m N l I C g y M C k v Q X V 0 b 1 J l b W 9 2 Z W R D b 2 x 1 b W 5 z M S 5 7 Q X J l Y S B E a X N 0 L i B D b H V i I E d v Y W w g Z m 9 y I F B y Z X M u I E R p c 3 Q u L D E 5 f S Z x d W 9 0 O y w m c X V v d D t T Z W N 0 a W 9 u M S 9 E a X Z p c 2 l v b l 9 Q Z X J m b 3 J t Y W 5 j Z S A o M j A p L 0 F 1 d G 9 S Z W 1 v d m V k Q 2 9 s d W 1 u c z E u e 1 R v d G F s I E R p c 3 Q u I E F y Z W E g Q 2 x 1 Y n M s M j B 9 J n F 1 b 3 Q 7 L C Z x d W 9 0 O 1 N l Y 3 R p b 2 4 x L 0 R p d m l z a W 9 u X 1 B l c m Z v c m 1 h b m N l I C g y M C k v Q X V 0 b 1 J l b W 9 2 Z W R D b 2 x 1 b W 5 z M S 5 7 R G l z d G l u Z 3 V p c 2 h l Z C B B c m V h L D I x f S Z x d W 9 0 O y w m c X V v d D t T Z W N 0 a W 9 u M S 9 E a X Z p c 2 l v b l 9 Q Z X J m b 3 J t Y W 5 j Z S A o M j A p L 0 F 1 d G 9 S Z W 1 v d m V k Q 2 9 s d W 1 u c z E u e 0 R p d m l z a W 9 u I E N s d W I g Q m F z Z S w y M n 0 m c X V v d D s s J n F 1 b 3 Q 7 U 2 V j d G l v b j E v R G l 2 a X N p b 2 5 f U G V y Z m 9 y b W F u Y 2 U g K D I w K S 9 B d X R v U m V t b 3 Z l Z E N v b H V t b n M x L n t E a X Z p c 2 l v b i B Q Y W l k I E N s d W I g R 2 9 h b C B m b 3 I g R G l z d C 4 s M j N 9 J n F 1 b 3 Q 7 L C Z x d W 9 0 O 1 N l Y 3 R p b 2 4 x L 0 R p d m l z a W 9 u X 1 B l c m Z v c m 1 h b m N l I C g y M C k v Q X V 0 b 1 J l b W 9 2 Z W R D b 2 x 1 b W 5 z M S 5 7 R G l 2 a X N p b 2 4 g U G F p Z C B D b H V i I E d v Y W w g Z m 9 y I F N l b G V j d C B E a X N 0 L i w y N H 0 m c X V v d D s s J n F 1 b 3 Q 7 U 2 V j d G l v b j E v R G l 2 a X N p b 2 5 f U G V y Z m 9 y b W F u Y 2 U g K D I w K S 9 B d X R v U m V t b 3 Z l Z E N v b H V t b n M x L n t E a X Z p c 2 l v b i B Q Y W l k I E N s d W I g R 2 9 h b C B m b 3 I g U H J l c y 4 g R G l z d C 4 s M j V 9 J n F 1 b 3 Q 7 L C Z x d W 9 0 O 1 N l Y 3 R p b 2 4 x L 0 R p d m l z a W 9 u X 1 B l c m Z v c m 1 h b m N l I C g y M C k v Q X V 0 b 1 J l b W 9 2 Z W R D b 2 x 1 b W 5 z M S 5 7 V G 9 0 Y W w g U G F p Z C B E a X Z p c 2 l v b i B D b H V i c y w y N n 0 m c X V v d D s s J n F 1 b 3 Q 7 U 2 V j d G l v b j E v R G l 2 a X N p b 2 5 f U G V y Z m 9 y b W F u Y 2 U g K D I w K S 9 B d X R v U m V t b 3 Z l Z E N v b H V t b n M x L n t E a X Z p c 2 l v b i B E a X N 0 L i B D b H V i I E d v Y W w g Z m 9 y I E R p c 3 Q u L D I 3 f S Z x d W 9 0 O y w m c X V v d D t T Z W N 0 a W 9 u M S 9 E a X Z p c 2 l v b l 9 Q Z X J m b 3 J t Y W 5 j Z S A o M j A p L 0 F 1 d G 9 S Z W 1 v d m V k Q 2 9 s d W 1 u c z E u e 0 R p d m l z a W 9 u I E R p c 3 Q u I E N s d W I g R 2 9 h b C B m b 3 I g U 2 V s Z W N 0 I E R p c 3 Q u L D I 4 f S Z x d W 9 0 O y w m c X V v d D t T Z W N 0 a W 9 u M S 9 E a X Z p c 2 l v b l 9 Q Z X J m b 3 J t Y W 5 j Z S A o M j A p L 0 F 1 d G 9 S Z W 1 v d m V k Q 2 9 s d W 1 u c z E u e 0 R p d m l z a W 9 u I E R p c 3 Q u I E N s d W I g R 2 9 h b C B m b 3 I g U H J l c y 4 g R G l z d C 4 s M j l 9 J n F 1 b 3 Q 7 L C Z x d W 9 0 O 1 N l Y 3 R p b 2 4 x L 0 R p d m l z a W 9 u X 1 B l c m Z v c m 1 h b m N l I C g y M C k v Q X V 0 b 1 J l b W 9 2 Z W R D b 2 x 1 b W 5 z M S 5 7 V G 9 0 Y W w g R G l z d C 4 g R G l 2 a X N p b 2 4 g Q 2 x 1 Y n M s M z B 9 J n F 1 b 3 Q 7 L C Z x d W 9 0 O 1 N l Y 3 R p b 2 4 x L 0 R p d m l z a W 9 u X 1 B l c m Z v c m 1 h b m N l I C g y M C k v Q X V 0 b 1 J l b W 9 2 Z W R D b 2 x 1 b W 5 z M S 5 7 R G l z d G l u Z 3 V p c 2 h l Z C B E a X Z p c 2 l v b i w z M X 0 m c X V v d D s s J n F 1 b 3 Q 7 U 2 V j d G l v b j E v R G l 2 a X N p b 2 5 f U G V y Z m 9 y b W F u Y 2 U g K D I w K S 9 B d X R v U m V t b 3 Z l Z E N v b H V t b n M x L n t D a G F y d G V y I E R h d G U v U 3 V z c G V u Z C B E Y X R l L D M y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E V l I t R n J v b S 0 w N y 0 w M S 0 y M D I 0 V G 8 t M T E t M z A t M j A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A x V D E 3 O j Q y O j A 0 L j k 0 M D M 5 N z l a I i A v P j x F b n R y e S B U e X B l P S J G a W x s Q 2 9 s d W 1 u V H l w Z X M i I F Z h b H V l P S J z Q X d Z R 0 J n T U d C Z 0 1 E Q 1 F j R 0 F 3 Y 0 R C Z 1 l H Q X d Z R 0 F 3 W U d B d 1 l H Q X d Z R 0 F 3 W U d B d 1 l E Q m d Z R E J n W U R C Z 1 l E Q m d N R 0 F 3 W U R C Z 1 l H Q X d Z R 0 J n W U d C Z 1 l H Q m d Z R 0 F 3 W U d C Z 1 l H Q m d Z R 0 J n W U d C Z 0 1 H Q X d Z P S I g L z 4 8 R W 5 0 c n k g V H l w Z T 0 i R m l s b E N v b H V t b k 5 h b W V z I i B W Y W x 1 Z T 0 i c 1 s m c X V v d D t z d X J 2 Z X l J Z C Z x d W 9 0 O y w m c X V v d D t w Z X J z b 2 5 O Y W 1 l J n F 1 b 3 Q 7 L C Z x d W 9 0 O z E w M D A 6 Q 2 x 1 Y i B O Y W 1 l J n F 1 b 3 Q 7 L C Z x d W 9 0 O z E w M D E 6 Q 2 x 1 Y i B O d W 1 i Z X I m c X V v d D s s J n F 1 b 3 Q 7 M T A w M j p B c m V h J n F 1 b 3 Q 7 L C Z x d W 9 0 O z E w M D M 6 R G l 2 a X N p b 2 4 m c X V v d D s s J n F 1 b 3 Q 7 M T A w N D p E a X N 0 c m l j d C Z x d W 9 0 O y w m c X V v d D s x M D A 1 O l J v d W 5 k I E 5 1 b W J l c i Z x d W 9 0 O y w m c X V v d D s x M D A 2 O l Z p c 2 l 0 I E N v b m R 1 Y 3 R l Z C B C e S Z x d W 9 0 O y w m c X V v d D s x M D A 3 O l Z p c 2 l 0 I E N v b m R 1 Y 3 R l Z C B P b i Z x d W 9 0 O y w m c X V v d D s x M D A 4 O l J l c G 9 y d C B T d G F y d C B E Y X R l J n F 1 b 3 Q 7 L C Z x d W 9 0 O z E w M D k 6 Q U R W U i B G b 3 J t I F N 0 Y X R 1 c y Z x d W 9 0 O y w m c X V v d D s x M D E w O l N 1 Y m 1 p d H R l Z C B C e S Z x d W 9 0 O y w m c X V v d D s x M D E x O k R h d G U g Y W 5 k I F R p b W U g U 3 V i b W l 0 d G V k J n F 1 b 3 Q 7 L C Z x d W 9 0 O z E w M T I 6 S G 9 3 I H d l b G w g Z G l k I H R o Z S B j b H V i I G V 4 Z W 1 w b G l m e S B 0 a G U g c X V h b G l 0 a W V z I G 9 m I E Z p c n N 0 I E l t c H J l c 3 N p b 2 5 z P y Z x d W 9 0 O y w m c X V v d D s x M D E z O l d o Y X Q g c 3 V n Z 2 V z d G l v b n M g Z G 8 g e W 9 1 I G h h d m U g d G 8 g a G V s c C B 0 a G U g Y 2 x 1 Y i B p b X B y b 3 Z l P y Z x d W 9 0 O y w m c X V v d D s x M D E 0 O l B s Z W F z Z S B u b 3 R l I H N 1 Z 2 d l c 3 R p b 2 5 z I G Z v c i B 0 a G U g Y 2 x 1 Y i B p Z i B h b n k u J n F 1 b 3 Q 7 L C Z x d W 9 0 O z E w M T U 6 V 2 V y Z S B l b G V t Z W 5 0 c y B v Z i B N Z W 1 i Z X J z a G l w I E 9 y a W V u d G F 0 a W 9 u I H B y Z X N l b n Q g Z H V y a W 5 n I H R o Z S B t Z W V 0 a W 5 n P y Z x d W 9 0 O y w m c X V v d D s x M D E 2 O k h v d y B 3 Z W x s I G R p Z C B 0 a G U g Y 2 x 1 Y i B h c H B s e S B 0 a G V z Z S B x d W F s a X R p Z X M / J n F 1 b 3 Q 7 L C Z x d W 9 0 O z E w M T c 6 V 2 h h d C B z d W d n Z X N 0 a W 9 u c y B k b y B 5 b 3 U g a G F 2 Z S B 0 b y B o Z W x w I H R o Z S B j b H V i I G l t c H J v d m U / J n F 1 b 3 Q 7 L C Z x d W 9 0 O z E w M T g 6 U G x l Y X N l I G 5 v d G U g c 3 V n Z 2 V z d G l v b n M g Z m 9 y I H R o Z S B j b H V i I G l m I G F u e S 4 m c X V v d D s s J n F 1 b 3 Q 7 M T A x O T p I b 3 c g d 2 V s b C B k a W Q g d G h l I G N s d W I g Y X B w b H k g d G h l I H F 1 Y W x p d G l l c y B v Z i B G Z W x s b 3 d z a G l w I F Z h c m l l d H k g Y W 5 k I E N v b W 1 1 b m l j Y X R p b 2 4 / J n F 1 b 3 Q 7 L C Z x d W 9 0 O z E w M j A 6 V 2 h h d C B z d W d n Z X N 0 a W 9 u c y B k b y B 5 b 3 U g a G F 2 Z S B 0 b y B o Z W x w I H R o Z S B j b H V i I G l t c H J v d m U / J n F 1 b 3 Q 7 L C Z x d W 9 0 O z E w M j E 6 U G x l Y X N l I G 5 v d G U g c 3 V n Z 2 V z d G l v b n M g Z m 9 y I H R o Z S B j b H V i I G l m I G F u e S 4 m c X V v d D s s J n F 1 b 3 Q 7 M T A y M j p I b 3 c g d 2 V s b C B k a W Q g d G h l I G N s d W I g Y X B w b H k g d G h l I H F 1 Y W x p d G l l c y B v Z i B Q c m 9 n c m F t I F B s Y W 5 u a W 5 n I G F u Z C B N Z W V 0 a W 5 n I E 9 y Z 2 F u a X p h d G l v b j 8 m c X V v d D s s J n F 1 b 3 Q 7 M T A y M z p X a G F 0 I H N 1 Z 2 d l c 3 R p b 2 5 z I G R v I H l v d S B o Y X Z l I H R v I G h l b H A g d G h l I G N s d W I g a W 1 w c m 9 2 Z T 8 m c X V v d D s s J n F 1 b 3 Q 7 M T A y N D p Q b G V h c 2 U g b m 9 0 Z S B z d W d n Z X N 0 a W 9 u c y B m b 3 I g d G h l I G N s d W I g a W Y g Y W 5 5 L i Z x d W 9 0 O y w m c X V v d D s x M D I 1 O k h v d y B 3 Z W x s I G R p Z C B 0 a G U g Y 2 x 1 Y i B h c H B s e S B 0 a G U g c X V h b G l 0 a W V z I G 9 m I E 1 l b W J l c n N o a X A g U 3 R y Z W 5 n d G g / J n F 1 b 3 Q 7 L C Z x d W 9 0 O z E w M j Y 6 V 2 h h d C B z d W d n Z X N 0 a W 9 u c y B k b y B 5 b 3 U g a G F 2 Z S B 0 b y B o Z W x w I H R o Z S B j b H V i I G l t c H J v d m U / J n F 1 b 3 Q 7 L C Z x d W 9 0 O z E w M j c 6 U G x l Y X N l I G 5 v d G U g c 3 V n Z 2 V z d G l v b n M g Z m 9 y I H R o Z S B j b H V i I G l m I G F u e S 4 m c X V v d D s s J n F 1 b 3 Q 7 M T A y O D p I b 3 c g d 2 V s b C B k a W Q g d G h l I G N s d W I g Y X B w b H k g d G h l I H F 1 Y W x p d G l l c y B v Z i B B Y 2 h p Z X Z l b W V u d C B S Z W N v Z 2 5 p d G l v b j 8 m c X V v d D s s J n F 1 b 3 Q 7 M T A y O T p X a G F 0 I H N 1 Z 2 d l c 3 R p b 2 5 z I G R v I H l v d S B o Y X Z l I H R v I G h l b H A g d G h l I G N s d W I g a W 1 w c m 9 2 Z T 8 m c X V v d D s s J n F 1 b 3 Q 7 M T A z M D p Q b G V h c 2 U g b m 9 0 Z S B z d W d n Z X N 0 a W 9 u c y B m b 3 I g d G h l I G N s d W I g a W Y g Y W 5 5 L i Z x d W 9 0 O y w m c X V v d D s x M D Y 5 O k 1 l Z X R p b m c g T 2 J z Z X J 2 Y X R p b 2 4 g U 2 N v c m U m c X V v d D s s J n F 1 b 3 Q 7 M T A 3 M D p N Z W V 0 a W 5 n I E 9 i c 2 V y d m F 0 a W 9 u I F N j b 3 J l I E R l Z m l u a X R p b 2 4 m c X V v d D s s J n F 1 b 3 Q 7 M T A z M T p I b 3 c g d 2 V s b C B k a W Q g d G h l I G N s d W I g Y W R o Z X J l I H R v I G l 0 c y B t Z W V 0 a W 5 n I G F n Z W 5 k Y S B p b m N s d W R p b m c g d G h l I H N 0 Y X J 0 I G F u Z C B l b m Q g d G l t Z X M g c 3 B l Y 2 l m a W V k I G Z v c i B 0 a G U g b W V l d G l u Z z 8 m c X V v d D s s J n F 1 b 3 Q 7 M T A z M j p J c y B 0 a G U g Y 2 x 1 Y l x 1 M D A y N 3 M g b W V l d G l u Z y B p b m Z v c m 1 h d G l v b i B v b i B c d T A w M j d G a W 5 k I G E g Q 2 x 1 Y l x 1 M D A y N y B v d X Q t b 2 Y t Z G F 0 Z T 8 m c X V v d D s s J n F 1 b 3 Q 7 M T A z M z p E a W Q g e W 9 1 I G V 4 c H J l c 3 M g d G h l I G l t c G 9 y d G F u Y 2 U g b 2 Y g a G F 2 a W 5 n I H R o Z W l y I G 1 l Z X R p b m c g a W 5 m b 3 J t Y X R p b 2 4 g d X A g d G 8 g Z G F 0 Z T 8 m c X V v d D s s J n F 1 b 3 Q 7 M T A z N D p P d m V y Y W x s I G h v d y B 3 b 3 V s Z C B 5 b 3 U g c m F 0 Z S B 0 a G l z I G N s d W I g b W V l d G l u Z z 8 m c X V v d D s s J n F 1 b 3 Q 7 M T A z N T p I b 3 c g d 2 9 1 b G Q g e W 9 1 I H N 1 Z 2 d l c 3 Q g d G h l I G N s d W I g a W 1 w c m 9 2 Z S B p d H M g Y 2 x 1 Y i B t Z W V 0 a W 5 n c z 8 m c X V v d D s s J n F 1 b 3 Q 7 M T A z N j p X a G F 0 I H N 1 Z 2 d l c 3 R p b 2 5 z I G l m I G F u e S B k b y B 5 b 3 U g a G F 2 Z S B 0 b y B p b X B y b 3 Z l I H R o Z S B j b H V i I G 1 l Z X R p b m d z P y Z x d W 9 0 O y w m c X V v d D s x M D c x O k N s d W I g R X h w Z X J p Z W 5 j Z S B T Y 2 9 y Z S Z x d W 9 0 O y w m c X V v d D s x M D c y O k N s d W I g R X h w Z X J p Z W 5 j Z S B T Y 2 9 y Z S B E Z W Z p b m l 0 a W 9 u J n F 1 b 3 Q 7 L C Z x d W 9 0 O z I w N D A 6 U G x l Y X N l I G 5 v d G U g c 3 V n Z 2 V z d G l v b n M g Z m 9 y I H R o Z S B j b H V i I G l m I G F u e S 4 m c X V v d D s s J n F 1 b 3 Q 7 M T A z N z p I b 3 c g d 2 V s b C B o Y X M g d G h l I G N s d W I g Z G V m a W 5 l Z C B h b m Q g Y W R o Z X J l Z C B 0 b y B 0 a G U g Z W R 1 Y 2 F 0 a W 9 u Y W w g Z 2 9 h b H M g b 2 Y g a X R z I E N s d W I g U 3 V j Y 2 V z c y B Q b G F u P y Z x d W 9 0 O y w m c X V v d D s x M D M 4 O l d o Y X Q g c 3 V n Z 2 V z d G l v b n M g Z G 8 g e W 9 1 I G h h d m U g d G 8 g a G V s c C B 0 a G U g Y 2 x 1 Y i B p b X B y b 3 Z l P y Z x d W 9 0 O y w m c X V v d D s x M D Q x O k h v d y B 3 Z W x s I G h h c y B 0 a G U g Y 2 x 1 Y i B k Z W Z p b m V k I G F u Z C B h Z G h l c m V k I H R v I H R o Z S B t Z W 1 i Z X J z a G l w I G d v Y W x z I G 9 m I G l 0 c y B D b H V i I F N 1 Y 2 N l c 3 M g U G x h b j 8 m c X V v d D s s J n F 1 b 3 Q 7 M T A 0 M j p X a G F 0 I H N 1 Z 2 d l c 3 R p b 2 5 z I G R v I H l v d S B o Y X Z l I H R v I G h l b H A g d G h l I G N s d W I g a W 1 w c m 9 2 Z T 8 m c X V v d D s s J n F 1 b 3 Q 7 M T A 0 M z p I b 3 c g d 2 V s b C B o Y X M g d G h l I G N s d W I g Z G V m a W 5 l Z C B h b m Q g Y W R o Z X J l Z C B 0 b y B 0 a G U g d H J h a W 5 p b m c g Z 2 9 h b H M g b 2 Y g a X R z I E N s d W I g U 3 V j Y 2 V z c y B Q b G F u P y Z x d W 9 0 O y w m c X V v d D s x M D Q 0 O l d o Y X Q g c 3 V n Z 2 V z d G l v b n M g Z G 8 g e W 9 1 I G h h d m U g d G 8 g a G V s c C B 0 a G U g Y 2 x 1 Y i B p b X B y b 3 Z l P y Z x d W 9 0 O y w m c X V v d D s x M D Q 1 O k h v d y B 3 Z W x s I G h h c y B 0 a G U g Y 2 x 1 Y i B k Z W Z p b m V k I G F u Z C B h Z G h l c m V k I H R v I H R o Z S B h Z G 1 p b m l z d H J h d G l v b i B n b 2 F s c y B v Z i B p d H M g Q 2 x 1 Y i B T d W N j Z X N z I F B s Y W 4 / J n F 1 b 3 Q 7 L C Z x d W 9 0 O z E w N D Y 6 V 2 h h d C B z d W d n Z X N 0 a W 9 u c y B k b y B 5 b 3 U g a G F 2 Z S B 0 b y B o Z W x w I H R o Z S B j b H V i I G l t c H J v d m U / J n F 1 b 3 Q 7 L C Z x d W 9 0 O z E w N D c 6 Q X J l I H R o Z X J l I G F u e S B h Z G R p d G l v b m F s I G d v Y W x z I H d o a W N o I G h h d m U g Y m V l b i B z Z X Q g Y n k g d G h l I G N s d W I / J n F 1 b 3 Q 7 L C Z x d W 9 0 O z E w N D g 6 V 2 h h d C B h c m U g d G h l c 2 U g Z 2 9 h b H M / J n F 1 b 3 Q 7 L C Z x d W 9 0 O z E w N T A 6 S G 9 3 I H d l b G w g a G F z I H R o Z S B j b H V i I G R l Z m l u Z W Q g Y W 5 k I G F k a G V y Z W Q g d G 8 g d G h l c 2 U g Z 2 9 h b H M / J n F 1 b 3 Q 7 L C Z x d W 9 0 O z E w N T E 6 V 2 h h d C B z d W d n Z X N 0 a W 9 u c y B k b y B 5 b 3 U g a G F 2 Z S B 0 b y B o Z W x w I H R o Z S B j b H V i I G l t c H J v d m U / J n F 1 b 3 Q 7 L C Z x d W 9 0 O z E w N T I 6 V 2 h h d C B h c m U g d G h l I G N s d W L i g J l z I H R v c C B n b 2 F s c y B v c i B t a W x l c 3 R v b m V z I H R v I G F j a G l l d m U g Z H V y a W 5 n I H R o Z S B u Z X h 0 I H N p e C B t b 2 5 0 a H M g b 3 I g Y m V m b 3 J l I H R o Z S B u Z X h 0 I E F y Z W E g R G l y Z W N 0 b 3 I g Y 2 x 1 Y i B 2 a X M m c X V v d D s s J n F 1 b 3 Q 7 M T A 1 M z p E b 2 V z I H R o Z S B j b H V i I G h h d m U g Y W 5 5 I G V 2 Z W 5 0 c y B w b G F u b m V k P y Z x d W 9 0 O y w m c X V v d D s x M D U 0 O l B s Z W F z Z S B z Z W x l Y 3 Q g Y W x s I G V 2 Z W 5 0 I H R 5 c G V z I G N 1 c n J l b n R s e S B w b G F u b m V k I G J 5 I H R o Z S B j b H V i L i Z x d W 9 0 O y w m c X V v d D s x M D U 1 O k 9 w Z W 4 g S G 9 1 c 2 U m c X V v d D s s J n F 1 b 3 Q 7 M T A 1 N j p T c G V l Y 2 h j c m F m d C Z x d W 9 0 O y w m c X V v d D s x M D U 3 O l N w Z W F r Y X R o b 2 4 m c X V v d D s s J n F 1 b 3 Q 7 M T A 1 O D p P d G h l c i B F d m V u d C Z x d W 9 0 O y w m c X V v d D s x M D Y w O k F y Z S B 0 a G V y Z S B h b n k g b W V t Y m V y c y B p b n R l c m V z d G V k I G l u I H N l c n Z p b m c g Y X M g Z n V 0 d X J l I G N s d W I g b 2 Z m a W N l c n M g b 3 I g R G l z d H J p Y 3 Q g b G V h Z G V y c z 8 m c X V v d D s s J n F 1 b 3 Q 7 M T A 2 M T p Q b G V h c 2 U g c 3 B l Y 2 l m e S B 0 a G U g b m F t Z X M g Y W 5 k I H B v c 2 l 0 a W 9 u c y B v Z i B 0 a G 9 z Z S B p b n R l c m V z d G V k L i Z x d W 9 0 O y w m c X V v d D s x M D Y y O l B s Z W F z Z S B s a X N 0 I G F u e S B z c G V j a W Z p Y y B j a G F s b G V u Z 2 V z I G 9 y I G F y Z W F z I G 9 m I G F k Z G l 0 a W 9 u Y W w g c 3 V w c G 9 y d C B 0 a G F 0 I H R o Z S B j b H V i I G 5 l Z W R z I G Z y b 2 0 g d G h l I E R p c 3 R y a W N 0 I G 9 y I E F y Z W E g R G l y Z W N 0 b 3 I g d y Z x d W 9 0 O y w m c X V v d D s x M D c z O k N s d W I g U 3 V w c G 9 y d C B T Y 2 9 y Z S Z x d W 9 0 O y w m c X V v d D s x M D c 0 O k N s d W I g U 3 V w c G 9 y d C B T Y 2 9 y Z S B E Z W Z p b m l 0 a W 9 u J n F 1 b 3 Q 7 L C Z x d W 9 0 O z I w N D E 6 U G x l Y X N l I G 5 v d G U g c 3 V n Z 2 V z d G l v b n M g Z m 9 y I H R o Z S B j b H V i I G l m I G F u e S 4 m c X V v d D s s J n F 1 b 3 Q 7 M j A 0 M j p Q b G V h c 2 U g b m 9 0 Z S B z d W d n Z X N 0 a W 9 u c y B m b 3 I g d G h l I G N s d W I g a W Y g Y W 5 5 L i Z x d W 9 0 O y w m c X V v d D s y M D Q z O l B s Z W F z Z S B u b 3 R l I H N 1 Z 2 d l c 3 R p b 2 5 z I G Z v c i B 0 a G U g Y 2 x 1 Y i B p Z i B h b n k u J n F 1 b 3 Q 7 L C Z x d W 9 0 O z I w N D Q 6 U G x l Y X N l I G 5 v d G U g c 3 V n Z 2 V z d G l v b n M g Z m 9 y I H R o Z S B j b H V i I G l m I G F u e S 4 m c X V v d D s s J n F 1 b 3 Q 7 M j A 0 N T p Q b G V h c 2 U g b m 9 0 Z S B z d W d n Z X N 0 a W 9 u c y B m b 3 I g d G h l I G N s d W I g a W Y g Y W 5 5 L i Z x d W 9 0 O y w m c X V v d D s x M D Y z O k F y Z S B 0 a G V y Z S B h b n k g b W V t Y m V y L X R v L W 1 l b W J l c i B j b 2 5 j Z X J u c y B 3 a G l j a C B z a G 9 1 b G Q g Y m U g Y W R k c m V z c 2 V k P y Z x d W 9 0 O y w m c X V v d D s x M D Y 0 O l B s Z W F z Z S B z c G V j a W Z 5 L i Z x d W 9 0 O y w m c X V v d D s x M D Y 1 O k F y Z S B 0 a G V y Z S B h b n k g Y 2 9 u Y 2 V y b n M g c m V n Y X J k a W 5 n I G E g Y 2 x 1 Y i B v Z m Z p Y 2 V y I H d o a W N o I H N o b 3 V s Z C B i Z S B h Z G R y Z X N z Z W Q / J n F 1 b 3 Q 7 L C Z x d W 9 0 O z E w N j Y 6 U G x l Y X N l I H N w Z W N p Z n k u J n F 1 b 3 Q 7 L C Z x d W 9 0 O z E w N j c 6 R G 8 g e W 9 1 I G F u d G l j a X B h d G U g d G h h d C B 0 a G U g Y 2 x 1 Y i B 3 a W x s I G J l I G F i b G U g d G 8 g c m V z b 2 x 2 Z S B 0 a G V z Z S B j b 2 5 j Z X J u c y B p b m R l c G V u Z G V u d G x 5 P y Z x d W 9 0 O y w m c X V v d D s x M D Y 4 O k F z I E F y Z W E g R G l y Z W N 0 b 3 I g Z G 8 g e W 9 1 I G F u d G l j a X B h d G U g b m V l Z G l u Z y B z d X B w b 3 J 0 I H R v I H J l c 2 9 s d m U g d G h l c 2 U g Y 2 9 u Y 2 V y b n M / J n F 1 b 3 Q 7 L C Z x d W 9 0 O z E w N z U 6 Q 2 x 1 Y i B D b 2 5 j Z X J u c y B T Y 2 9 y Z S Z x d W 9 0 O y w m c X V v d D s x M D c 2 O k N s d W I g Q 2 9 u Y 2 V y b n M g U 2 N v c m U g R G V m a W 5 p d G l v b i Z x d W 9 0 O y w m c X V v d D s x M D c 3 O k 9 2 Z X J h b G w g U 2 N v c m U m c X V v d D s s J n F 1 b 3 Q 7 M T A 3 O D p P d m V y Y W x s I F N j b 3 J l I E R l Z m l u a X R p b 2 4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V k M T l j Z G M t Y m V m Z C 0 0 Y W Y 5 L W J l Y j U t O D h i N z Q 3 N m Q w M 2 E w I i A v P j x F b n R y e S B U e X B l P S J S Z W x h d G l v b n N o a X B J b m Z v Q 2 9 u d G F p b m V y I i B W Y W x 1 Z T 0 i c 3 s m c X V v d D t j b 2 x 1 b W 5 D b 3 V u d C Z x d W 9 0 O z o 4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U R W U i 1 G c m 9 t L T A 3 L T A x L T I w M j R U b y 0 x M S 0 z M C 0 y M D I 0 L 0 F 1 d G 9 S Z W 1 v d m V k Q 2 9 s d W 1 u c z E u e 3 N 1 c n Z l e U l k L D B 9 J n F 1 b 3 Q 7 L C Z x d W 9 0 O 1 N l Y 3 R p b 2 4 x L 0 F E V l I t R n J v b S 0 w N y 0 w M S 0 y M D I 0 V G 8 t M T E t M z A t M j A y N C 9 B d X R v U m V t b 3 Z l Z E N v b H V t b n M x L n t w Z X J z b 2 5 O Y W 1 l L D F 9 J n F 1 b 3 Q 7 L C Z x d W 9 0 O 1 N l Y 3 R p b 2 4 x L 0 F E V l I t R n J v b S 0 w N y 0 w M S 0 y M D I 0 V G 8 t M T E t M z A t M j A y N C 9 B d X R v U m V t b 3 Z l Z E N v b H V t b n M x L n s x M D A w O k N s d W I g T m F t Z S w y f S Z x d W 9 0 O y w m c X V v d D t T Z W N 0 a W 9 u M S 9 B R F Z S L U Z y b 2 0 t M D c t M D E t M j A y N F R v L T E x L T M w L T I w M j Q v Q X V 0 b 1 J l b W 9 2 Z W R D b 2 x 1 b W 5 z M S 5 7 M T A w M T p D b H V i I E 5 1 b W J l c i w z f S Z x d W 9 0 O y w m c X V v d D t T Z W N 0 a W 9 u M S 9 B R F Z S L U Z y b 2 0 t M D c t M D E t M j A y N F R v L T E x L T M w L T I w M j Q v Q X V 0 b 1 J l b W 9 2 Z W R D b 2 x 1 b W 5 z M S 5 7 M T A w M j p B c m V h L D R 9 J n F 1 b 3 Q 7 L C Z x d W 9 0 O 1 N l Y 3 R p b 2 4 x L 0 F E V l I t R n J v b S 0 w N y 0 w M S 0 y M D I 0 V G 8 t M T E t M z A t M j A y N C 9 B d X R v U m V t b 3 Z l Z E N v b H V t b n M x L n s x M D A z O k R p d m l z a W 9 u L D V 9 J n F 1 b 3 Q 7 L C Z x d W 9 0 O 1 N l Y 3 R p b 2 4 x L 0 F E V l I t R n J v b S 0 w N y 0 w M S 0 y M D I 0 V G 8 t M T E t M z A t M j A y N C 9 B d X R v U m V t b 3 Z l Z E N v b H V t b n M x L n s x M D A 0 O k R p c 3 R y a W N 0 L D Z 9 J n F 1 b 3 Q 7 L C Z x d W 9 0 O 1 N l Y 3 R p b 2 4 x L 0 F E V l I t R n J v b S 0 w N y 0 w M S 0 y M D I 0 V G 8 t M T E t M z A t M j A y N C 9 B d X R v U m V t b 3 Z l Z E N v b H V t b n M x L n s x M D A 1 O l J v d W 5 k I E 5 1 b W J l c i w 3 f S Z x d W 9 0 O y w m c X V v d D t T Z W N 0 a W 9 u M S 9 B R F Z S L U Z y b 2 0 t M D c t M D E t M j A y N F R v L T E x L T M w L T I w M j Q v Q X V 0 b 1 J l b W 9 2 Z W R D b 2 x 1 b W 5 z M S 5 7 M T A w N j p W a X N p d C B D b 2 5 k d W N 0 Z W Q g Q n k s O H 0 m c X V v d D s s J n F 1 b 3 Q 7 U 2 V j d G l v b j E v Q U R W U i 1 G c m 9 t L T A 3 L T A x L T I w M j R U b y 0 x M S 0 z M C 0 y M D I 0 L 0 F 1 d G 9 S Z W 1 v d m V k Q 2 9 s d W 1 u c z E u e z E w M D c 6 V m l z a X Q g Q 2 9 u Z H V j d G V k I E 9 u L D l 9 J n F 1 b 3 Q 7 L C Z x d W 9 0 O 1 N l Y 3 R p b 2 4 x L 0 F E V l I t R n J v b S 0 w N y 0 w M S 0 y M D I 0 V G 8 t M T E t M z A t M j A y N C 9 B d X R v U m V t b 3 Z l Z E N v b H V t b n M x L n s x M D A 4 O l J l c G 9 y d C B T d G F y d C B E Y X R l L D E w f S Z x d W 9 0 O y w m c X V v d D t T Z W N 0 a W 9 u M S 9 B R F Z S L U Z y b 2 0 t M D c t M D E t M j A y N F R v L T E x L T M w L T I w M j Q v Q X V 0 b 1 J l b W 9 2 Z W R D b 2 x 1 b W 5 z M S 5 7 M T A w O T p B R F Z S I E Z v c m 0 g U 3 R h d H V z L D E x f S Z x d W 9 0 O y w m c X V v d D t T Z W N 0 a W 9 u M S 9 B R F Z S L U Z y b 2 0 t M D c t M D E t M j A y N F R v L T E x L T M w L T I w M j Q v Q X V 0 b 1 J l b W 9 2 Z W R D b 2 x 1 b W 5 z M S 5 7 M T A x M D p T d W J t a X R 0 Z W Q g Q n k s M T J 9 J n F 1 b 3 Q 7 L C Z x d W 9 0 O 1 N l Y 3 R p b 2 4 x L 0 F E V l I t R n J v b S 0 w N y 0 w M S 0 y M D I 0 V G 8 t M T E t M z A t M j A y N C 9 B d X R v U m V t b 3 Z l Z E N v b H V t b n M x L n s x M D E x O k R h d G U g Y W 5 k I F R p b W U g U 3 V i b W l 0 d G V k L D E z f S Z x d W 9 0 O y w m c X V v d D t T Z W N 0 a W 9 u M S 9 B R F Z S L U Z y b 2 0 t M D c t M D E t M j A y N F R v L T E x L T M w L T I w M j Q v Q X V 0 b 1 J l b W 9 2 Z W R D b 2 x 1 b W 5 z M S 5 7 M T A x M j p I b 3 c g d 2 V s b C B k a W Q g d G h l I G N s d W I g Z X h l b X B s a W Z 5 I H R o Z S B x d W F s a X R p Z X M g b 2 Y g R m l y c 3 Q g S W 1 w c m V z c 2 l v b n M / L D E 0 f S Z x d W 9 0 O y w m c X V v d D t T Z W N 0 a W 9 u M S 9 B R F Z S L U Z y b 2 0 t M D c t M D E t M j A y N F R v L T E x L T M w L T I w M j Q v Q X V 0 b 1 J l b W 9 2 Z W R D b 2 x 1 b W 5 z M S 5 7 M T A x M z p X a G F 0 I H N 1 Z 2 d l c 3 R p b 2 5 z I G R v I H l v d S B o Y X Z l I H R v I G h l b H A g d G h l I G N s d W I g a W 1 w c m 9 2 Z T 8 s M T V 9 J n F 1 b 3 Q 7 L C Z x d W 9 0 O 1 N l Y 3 R p b 2 4 x L 0 F E V l I t R n J v b S 0 w N y 0 w M S 0 y M D I 0 V G 8 t M T E t M z A t M j A y N C 9 B d X R v U m V t b 3 Z l Z E N v b H V t b n M x L n s x M D E 0 O l B s Z W F z Z S B u b 3 R l I H N 1 Z 2 d l c 3 R p b 2 5 z I G Z v c i B 0 a G U g Y 2 x 1 Y i B p Z i B h b n k u L D E 2 f S Z x d W 9 0 O y w m c X V v d D t T Z W N 0 a W 9 u M S 9 B R F Z S L U Z y b 2 0 t M D c t M D E t M j A y N F R v L T E x L T M w L T I w M j Q v Q X V 0 b 1 J l b W 9 2 Z W R D b 2 x 1 b W 5 z M S 5 7 M T A x N T p X Z X J l I G V s Z W 1 l b n R z I G 9 m I E 1 l b W J l c n N o a X A g T 3 J p Z W 5 0 Y X R p b 2 4 g c H J l c 2 V u d C B k d X J p b m c g d G h l I G 1 l Z X R p b m c / L D E 3 f S Z x d W 9 0 O y w m c X V v d D t T Z W N 0 a W 9 u M S 9 B R F Z S L U Z y b 2 0 t M D c t M D E t M j A y N F R v L T E x L T M w L T I w M j Q v Q X V 0 b 1 J l b W 9 2 Z W R D b 2 x 1 b W 5 z M S 5 7 M T A x N j p I b 3 c g d 2 V s b C B k a W Q g d G h l I G N s d W I g Y X B w b H k g d G h l c 2 U g c X V h b G l 0 a W V z P y w x O H 0 m c X V v d D s s J n F 1 b 3 Q 7 U 2 V j d G l v b j E v Q U R W U i 1 G c m 9 t L T A 3 L T A x L T I w M j R U b y 0 x M S 0 z M C 0 y M D I 0 L 0 F 1 d G 9 S Z W 1 v d m V k Q 2 9 s d W 1 u c z E u e z E w M T c 6 V 2 h h d C B z d W d n Z X N 0 a W 9 u c y B k b y B 5 b 3 U g a G F 2 Z S B 0 b y B o Z W x w I H R o Z S B j b H V i I G l t c H J v d m U / L D E 5 f S Z x d W 9 0 O y w m c X V v d D t T Z W N 0 a W 9 u M S 9 B R F Z S L U Z y b 2 0 t M D c t M D E t M j A y N F R v L T E x L T M w L T I w M j Q v Q X V 0 b 1 J l b W 9 2 Z W R D b 2 x 1 b W 5 z M S 5 7 M T A x O D p Q b G V h c 2 U g b m 9 0 Z S B z d W d n Z X N 0 a W 9 u c y B m b 3 I g d G h l I G N s d W I g a W Y g Y W 5 5 L i w y M H 0 m c X V v d D s s J n F 1 b 3 Q 7 U 2 V j d G l v b j E v Q U R W U i 1 G c m 9 t L T A 3 L T A x L T I w M j R U b y 0 x M S 0 z M C 0 y M D I 0 L 0 F 1 d G 9 S Z W 1 v d m V k Q 2 9 s d W 1 u c z E u e z E w M T k 6 S G 9 3 I H d l b G w g Z G l k I H R o Z S B j b H V i I G F w c G x 5 I H R o Z S B x d W F s a X R p Z X M g b 2 Y g R m V s b G 9 3 c 2 h p c C B W Y X J p Z X R 5 I G F u Z C B D b 2 1 t d W 5 p Y 2 F 0 a W 9 u P y w y M X 0 m c X V v d D s s J n F 1 b 3 Q 7 U 2 V j d G l v b j E v Q U R W U i 1 G c m 9 t L T A 3 L T A x L T I w M j R U b y 0 x M S 0 z M C 0 y M D I 0 L 0 F 1 d G 9 S Z W 1 v d m V k Q 2 9 s d W 1 u c z E u e z E w M j A 6 V 2 h h d C B z d W d n Z X N 0 a W 9 u c y B k b y B 5 b 3 U g a G F 2 Z S B 0 b y B o Z W x w I H R o Z S B j b H V i I G l t c H J v d m U / L D I y f S Z x d W 9 0 O y w m c X V v d D t T Z W N 0 a W 9 u M S 9 B R F Z S L U Z y b 2 0 t M D c t M D E t M j A y N F R v L T E x L T M w L T I w M j Q v Q X V 0 b 1 J l b W 9 2 Z W R D b 2 x 1 b W 5 z M S 5 7 M T A y M T p Q b G V h c 2 U g b m 9 0 Z S B z d W d n Z X N 0 a W 9 u c y B m b 3 I g d G h l I G N s d W I g a W Y g Y W 5 5 L i w y M 3 0 m c X V v d D s s J n F 1 b 3 Q 7 U 2 V j d G l v b j E v Q U R W U i 1 G c m 9 t L T A 3 L T A x L T I w M j R U b y 0 x M S 0 z M C 0 y M D I 0 L 0 F 1 d G 9 S Z W 1 v d m V k Q 2 9 s d W 1 u c z E u e z E w M j I 6 S G 9 3 I H d l b G w g Z G l k I H R o Z S B j b H V i I G F w c G x 5 I H R o Z S B x d W F s a X R p Z X M g b 2 Y g U H J v Z 3 J h b S B Q b G F u b m l u Z y B h b m Q g T W V l d G l u Z y B P c m d h b m l 6 Y X R p b 2 4 / L D I 0 f S Z x d W 9 0 O y w m c X V v d D t T Z W N 0 a W 9 u M S 9 B R F Z S L U Z y b 2 0 t M D c t M D E t M j A y N F R v L T E x L T M w L T I w M j Q v Q X V 0 b 1 J l b W 9 2 Z W R D b 2 x 1 b W 5 z M S 5 7 M T A y M z p X a G F 0 I H N 1 Z 2 d l c 3 R p b 2 5 z I G R v I H l v d S B o Y X Z l I H R v I G h l b H A g d G h l I G N s d W I g a W 1 w c m 9 2 Z T 8 s M j V 9 J n F 1 b 3 Q 7 L C Z x d W 9 0 O 1 N l Y 3 R p b 2 4 x L 0 F E V l I t R n J v b S 0 w N y 0 w M S 0 y M D I 0 V G 8 t M T E t M z A t M j A y N C 9 B d X R v U m V t b 3 Z l Z E N v b H V t b n M x L n s x M D I 0 O l B s Z W F z Z S B u b 3 R l I H N 1 Z 2 d l c 3 R p b 2 5 z I G Z v c i B 0 a G U g Y 2 x 1 Y i B p Z i B h b n k u L D I 2 f S Z x d W 9 0 O y w m c X V v d D t T Z W N 0 a W 9 u M S 9 B R F Z S L U Z y b 2 0 t M D c t M D E t M j A y N F R v L T E x L T M w L T I w M j Q v Q X V 0 b 1 J l b W 9 2 Z W R D b 2 x 1 b W 5 z M S 5 7 M T A y N T p I b 3 c g d 2 V s b C B k a W Q g d G h l I G N s d W I g Y X B w b H k g d G h l I H F 1 Y W x p d G l l c y B v Z i B N Z W 1 i Z X J z a G l w I F N 0 c m V u Z 3 R o P y w y N 3 0 m c X V v d D s s J n F 1 b 3 Q 7 U 2 V j d G l v b j E v Q U R W U i 1 G c m 9 t L T A 3 L T A x L T I w M j R U b y 0 x M S 0 z M C 0 y M D I 0 L 0 F 1 d G 9 S Z W 1 v d m V k Q 2 9 s d W 1 u c z E u e z E w M j Y 6 V 2 h h d C B z d W d n Z X N 0 a W 9 u c y B k b y B 5 b 3 U g a G F 2 Z S B 0 b y B o Z W x w I H R o Z S B j b H V i I G l t c H J v d m U / L D I 4 f S Z x d W 9 0 O y w m c X V v d D t T Z W N 0 a W 9 u M S 9 B R F Z S L U Z y b 2 0 t M D c t M D E t M j A y N F R v L T E x L T M w L T I w M j Q v Q X V 0 b 1 J l b W 9 2 Z W R D b 2 x 1 b W 5 z M S 5 7 M T A y N z p Q b G V h c 2 U g b m 9 0 Z S B z d W d n Z X N 0 a W 9 u c y B m b 3 I g d G h l I G N s d W I g a W Y g Y W 5 5 L i w y O X 0 m c X V v d D s s J n F 1 b 3 Q 7 U 2 V j d G l v b j E v Q U R W U i 1 G c m 9 t L T A 3 L T A x L T I w M j R U b y 0 x M S 0 z M C 0 y M D I 0 L 0 F 1 d G 9 S Z W 1 v d m V k Q 2 9 s d W 1 u c z E u e z E w M j g 6 S G 9 3 I H d l b G w g Z G l k I H R o Z S B j b H V i I G F w c G x 5 I H R o Z S B x d W F s a X R p Z X M g b 2 Y g Q W N o a W V 2 Z W 1 l b n Q g U m V j b 2 d u a X R p b 2 4 / L D M w f S Z x d W 9 0 O y w m c X V v d D t T Z W N 0 a W 9 u M S 9 B R F Z S L U Z y b 2 0 t M D c t M D E t M j A y N F R v L T E x L T M w L T I w M j Q v Q X V 0 b 1 J l b W 9 2 Z W R D b 2 x 1 b W 5 z M S 5 7 M T A y O T p X a G F 0 I H N 1 Z 2 d l c 3 R p b 2 5 z I G R v I H l v d S B o Y X Z l I H R v I G h l b H A g d G h l I G N s d W I g a W 1 w c m 9 2 Z T 8 s M z F 9 J n F 1 b 3 Q 7 L C Z x d W 9 0 O 1 N l Y 3 R p b 2 4 x L 0 F E V l I t R n J v b S 0 w N y 0 w M S 0 y M D I 0 V G 8 t M T E t M z A t M j A y N C 9 B d X R v U m V t b 3 Z l Z E N v b H V t b n M x L n s x M D M w O l B s Z W F z Z S B u b 3 R l I H N 1 Z 2 d l c 3 R p b 2 5 z I G Z v c i B 0 a G U g Y 2 x 1 Y i B p Z i B h b n k u L D M y f S Z x d W 9 0 O y w m c X V v d D t T Z W N 0 a W 9 u M S 9 B R F Z S L U Z y b 2 0 t M D c t M D E t M j A y N F R v L T E x L T M w L T I w M j Q v Q X V 0 b 1 J l b W 9 2 Z W R D b 2 x 1 b W 5 z M S 5 7 M T A 2 O T p N Z W V 0 a W 5 n I E 9 i c 2 V y d m F 0 a W 9 u I F N j b 3 J l L D M z f S Z x d W 9 0 O y w m c X V v d D t T Z W N 0 a W 9 u M S 9 B R F Z S L U Z y b 2 0 t M D c t M D E t M j A y N F R v L T E x L T M w L T I w M j Q v Q X V 0 b 1 J l b W 9 2 Z W R D b 2 x 1 b W 5 z M S 5 7 M T A 3 M D p N Z W V 0 a W 5 n I E 9 i c 2 V y d m F 0 a W 9 u I F N j b 3 J l I E R l Z m l u a X R p b 2 4 s M z R 9 J n F 1 b 3 Q 7 L C Z x d W 9 0 O 1 N l Y 3 R p b 2 4 x L 0 F E V l I t R n J v b S 0 w N y 0 w M S 0 y M D I 0 V G 8 t M T E t M z A t M j A y N C 9 B d X R v U m V t b 3 Z l Z E N v b H V t b n M x L n s x M D M x O k h v d y B 3 Z W x s I G R p Z C B 0 a G U g Y 2 x 1 Y i B h Z G h l c m U g d G 8 g a X R z I G 1 l Z X R p b m c g Y W d l b m R h I G l u Y 2 x 1 Z G l u Z y B 0 a G U g c 3 R h c n Q g Y W 5 k I G V u Z C B 0 a W 1 l c y B z c G V j a W Z p Z W Q g Z m 9 y I H R o Z S B t Z W V 0 a W 5 n P y w z N X 0 m c X V v d D s s J n F 1 b 3 Q 7 U 2 V j d G l v b j E v Q U R W U i 1 G c m 9 t L T A 3 L T A x L T I w M j R U b y 0 x M S 0 z M C 0 y M D I 0 L 0 F 1 d G 9 S Z W 1 v d m V k Q 2 9 s d W 1 u c z E u e z E w M z I 6 S X M g d G h l I G N s d W J c d T A w M j d z I G 1 l Z X R p b m c g a W 5 m b 3 J t Y X R p b 2 4 g b 2 4 g X H U w M D I 3 R m l u Z C B h I E N s d W J c d T A w M j c g b 3 V 0 L W 9 m L W R h d G U / L D M 2 f S Z x d W 9 0 O y w m c X V v d D t T Z W N 0 a W 9 u M S 9 B R F Z S L U Z y b 2 0 t M D c t M D E t M j A y N F R v L T E x L T M w L T I w M j Q v Q X V 0 b 1 J l b W 9 2 Z W R D b 2 x 1 b W 5 z M S 5 7 M T A z M z p E a W Q g e W 9 1 I G V 4 c H J l c 3 M g d G h l I G l t c G 9 y d G F u Y 2 U g b 2 Y g a G F 2 a W 5 n I H R o Z W l y I G 1 l Z X R p b m c g a W 5 m b 3 J t Y X R p b 2 4 g d X A g d G 8 g Z G F 0 Z T 8 s M z d 9 J n F 1 b 3 Q 7 L C Z x d W 9 0 O 1 N l Y 3 R p b 2 4 x L 0 F E V l I t R n J v b S 0 w N y 0 w M S 0 y M D I 0 V G 8 t M T E t M z A t M j A y N C 9 B d X R v U m V t b 3 Z l Z E N v b H V t b n M x L n s x M D M 0 O k 9 2 Z X J h b G w g a G 9 3 I H d v d W x k I H l v d S B y Y X R l I H R o a X M g Y 2 x 1 Y i B t Z W V 0 a W 5 n P y w z O H 0 m c X V v d D s s J n F 1 b 3 Q 7 U 2 V j d G l v b j E v Q U R W U i 1 G c m 9 t L T A 3 L T A x L T I w M j R U b y 0 x M S 0 z M C 0 y M D I 0 L 0 F 1 d G 9 S Z W 1 v d m V k Q 2 9 s d W 1 u c z E u e z E w M z U 6 S G 9 3 I H d v d W x k I H l v d S B z d W d n Z X N 0 I H R o Z S B j b H V i I G l t c H J v d m U g a X R z I G N s d W I g b W V l d G l u Z 3 M / L D M 5 f S Z x d W 9 0 O y w m c X V v d D t T Z W N 0 a W 9 u M S 9 B R F Z S L U Z y b 2 0 t M D c t M D E t M j A y N F R v L T E x L T M w L T I w M j Q v Q X V 0 b 1 J l b W 9 2 Z W R D b 2 x 1 b W 5 z M S 5 7 M T A z N j p X a G F 0 I H N 1 Z 2 d l c 3 R p b 2 5 z I G l m I G F u e S B k b y B 5 b 3 U g a G F 2 Z S B 0 b y B p b X B y b 3 Z l I H R o Z S B j b H V i I G 1 l Z X R p b m d z P y w 0 M H 0 m c X V v d D s s J n F 1 b 3 Q 7 U 2 V j d G l v b j E v Q U R W U i 1 G c m 9 t L T A 3 L T A x L T I w M j R U b y 0 x M S 0 z M C 0 y M D I 0 L 0 F 1 d G 9 S Z W 1 v d m V k Q 2 9 s d W 1 u c z E u e z E w N z E 6 Q 2 x 1 Y i B F e H B l c m l l b m N l I F N j b 3 J l L D Q x f S Z x d W 9 0 O y w m c X V v d D t T Z W N 0 a W 9 u M S 9 B R F Z S L U Z y b 2 0 t M D c t M D E t M j A y N F R v L T E x L T M w L T I w M j Q v Q X V 0 b 1 J l b W 9 2 Z W R D b 2 x 1 b W 5 z M S 5 7 M T A 3 M j p D b H V i I E V 4 c G V y a W V u Y 2 U g U 2 N v c m U g R G V m a W 5 p d G l v b i w 0 M n 0 m c X V v d D s s J n F 1 b 3 Q 7 U 2 V j d G l v b j E v Q U R W U i 1 G c m 9 t L T A 3 L T A x L T I w M j R U b y 0 x M S 0 z M C 0 y M D I 0 L 0 F 1 d G 9 S Z W 1 v d m V k Q 2 9 s d W 1 u c z E u e z I w N D A 6 U G x l Y X N l I G 5 v d G U g c 3 V n Z 2 V z d G l v b n M g Z m 9 y I H R o Z S B j b H V i I G l m I G F u e S 4 s N D N 9 J n F 1 b 3 Q 7 L C Z x d W 9 0 O 1 N l Y 3 R p b 2 4 x L 0 F E V l I t R n J v b S 0 w N y 0 w M S 0 y M D I 0 V G 8 t M T E t M z A t M j A y N C 9 B d X R v U m V t b 3 Z l Z E N v b H V t b n M x L n s x M D M 3 O k h v d y B 3 Z W x s I G h h c y B 0 a G U g Y 2 x 1 Y i B k Z W Z p b m V k I G F u Z C B h Z G h l c m V k I H R v I H R o Z S B l Z H V j Y X R p b 2 5 h b C B n b 2 F s c y B v Z i B p d H M g Q 2 x 1 Y i B T d W N j Z X N z I F B s Y W 4 / L D Q 0 f S Z x d W 9 0 O y w m c X V v d D t T Z W N 0 a W 9 u M S 9 B R F Z S L U Z y b 2 0 t M D c t M D E t M j A y N F R v L T E x L T M w L T I w M j Q v Q X V 0 b 1 J l b W 9 2 Z W R D b 2 x 1 b W 5 z M S 5 7 M T A z O D p X a G F 0 I H N 1 Z 2 d l c 3 R p b 2 5 z I G R v I H l v d S B o Y X Z l I H R v I G h l b H A g d G h l I G N s d W I g a W 1 w c m 9 2 Z T 8 s N D V 9 J n F 1 b 3 Q 7 L C Z x d W 9 0 O 1 N l Y 3 R p b 2 4 x L 0 F E V l I t R n J v b S 0 w N y 0 w M S 0 y M D I 0 V G 8 t M T E t M z A t M j A y N C 9 B d X R v U m V t b 3 Z l Z E N v b H V t b n M x L n s x M D Q x O k h v d y B 3 Z W x s I G h h c y B 0 a G U g Y 2 x 1 Y i B k Z W Z p b m V k I G F u Z C B h Z G h l c m V k I H R v I H R o Z S B t Z W 1 i Z X J z a G l w I G d v Y W x z I G 9 m I G l 0 c y B D b H V i I F N 1 Y 2 N l c 3 M g U G x h b j 8 s N D Z 9 J n F 1 b 3 Q 7 L C Z x d W 9 0 O 1 N l Y 3 R p b 2 4 x L 0 F E V l I t R n J v b S 0 w N y 0 w M S 0 y M D I 0 V G 8 t M T E t M z A t M j A y N C 9 B d X R v U m V t b 3 Z l Z E N v b H V t b n M x L n s x M D Q y O l d o Y X Q g c 3 V n Z 2 V z d G l v b n M g Z G 8 g e W 9 1 I G h h d m U g d G 8 g a G V s c C B 0 a G U g Y 2 x 1 Y i B p b X B y b 3 Z l P y w 0 N 3 0 m c X V v d D s s J n F 1 b 3 Q 7 U 2 V j d G l v b j E v Q U R W U i 1 G c m 9 t L T A 3 L T A x L T I w M j R U b y 0 x M S 0 z M C 0 y M D I 0 L 0 F 1 d G 9 S Z W 1 v d m V k Q 2 9 s d W 1 u c z E u e z E w N D M 6 S G 9 3 I H d l b G w g a G F z I H R o Z S B j b H V i I G R l Z m l u Z W Q g Y W 5 k I G F k a G V y Z W Q g d G 8 g d G h l I H R y Y W l u a W 5 n I G d v Y W x z I G 9 m I G l 0 c y B D b H V i I F N 1 Y 2 N l c 3 M g U G x h b j 8 s N D h 9 J n F 1 b 3 Q 7 L C Z x d W 9 0 O 1 N l Y 3 R p b 2 4 x L 0 F E V l I t R n J v b S 0 w N y 0 w M S 0 y M D I 0 V G 8 t M T E t M z A t M j A y N C 9 B d X R v U m V t b 3 Z l Z E N v b H V t b n M x L n s x M D Q 0 O l d o Y X Q g c 3 V n Z 2 V z d G l v b n M g Z G 8 g e W 9 1 I G h h d m U g d G 8 g a G V s c C B 0 a G U g Y 2 x 1 Y i B p b X B y b 3 Z l P y w 0 O X 0 m c X V v d D s s J n F 1 b 3 Q 7 U 2 V j d G l v b j E v Q U R W U i 1 G c m 9 t L T A 3 L T A x L T I w M j R U b y 0 x M S 0 z M C 0 y M D I 0 L 0 F 1 d G 9 S Z W 1 v d m V k Q 2 9 s d W 1 u c z E u e z E w N D U 6 S G 9 3 I H d l b G w g a G F z I H R o Z S B j b H V i I G R l Z m l u Z W Q g Y W 5 k I G F k a G V y Z W Q g d G 8 g d G h l I G F k b W l u a X N 0 c m F 0 a W 9 u I G d v Y W x z I G 9 m I G l 0 c y B D b H V i I F N 1 Y 2 N l c 3 M g U G x h b j 8 s N T B 9 J n F 1 b 3 Q 7 L C Z x d W 9 0 O 1 N l Y 3 R p b 2 4 x L 0 F E V l I t R n J v b S 0 w N y 0 w M S 0 y M D I 0 V G 8 t M T E t M z A t M j A y N C 9 B d X R v U m V t b 3 Z l Z E N v b H V t b n M x L n s x M D Q 2 O l d o Y X Q g c 3 V n Z 2 V z d G l v b n M g Z G 8 g e W 9 1 I G h h d m U g d G 8 g a G V s c C B 0 a G U g Y 2 x 1 Y i B p b X B y b 3 Z l P y w 1 M X 0 m c X V v d D s s J n F 1 b 3 Q 7 U 2 V j d G l v b j E v Q U R W U i 1 G c m 9 t L T A 3 L T A x L T I w M j R U b y 0 x M S 0 z M C 0 y M D I 0 L 0 F 1 d G 9 S Z W 1 v d m V k Q 2 9 s d W 1 u c z E u e z E w N D c 6 Q X J l I H R o Z X J l I G F u e S B h Z G R p d G l v b m F s I G d v Y W x z I H d o a W N o I G h h d m U g Y m V l b i B z Z X Q g Y n k g d G h l I G N s d W I / L D U y f S Z x d W 9 0 O y w m c X V v d D t T Z W N 0 a W 9 u M S 9 B R F Z S L U Z y b 2 0 t M D c t M D E t M j A y N F R v L T E x L T M w L T I w M j Q v Q X V 0 b 1 J l b W 9 2 Z W R D b 2 x 1 b W 5 z M S 5 7 M T A 0 O D p X a G F 0 I G F y Z S B 0 a G V z Z S B n b 2 F s c z 8 s N T N 9 J n F 1 b 3 Q 7 L C Z x d W 9 0 O 1 N l Y 3 R p b 2 4 x L 0 F E V l I t R n J v b S 0 w N y 0 w M S 0 y M D I 0 V G 8 t M T E t M z A t M j A y N C 9 B d X R v U m V t b 3 Z l Z E N v b H V t b n M x L n s x M D U w O k h v d y B 3 Z W x s I G h h c y B 0 a G U g Y 2 x 1 Y i B k Z W Z p b m V k I G F u Z C B h Z G h l c m V k I H R v I H R o Z X N l I G d v Y W x z P y w 1 N H 0 m c X V v d D s s J n F 1 b 3 Q 7 U 2 V j d G l v b j E v Q U R W U i 1 G c m 9 t L T A 3 L T A x L T I w M j R U b y 0 x M S 0 z M C 0 y M D I 0 L 0 F 1 d G 9 S Z W 1 v d m V k Q 2 9 s d W 1 u c z E u e z E w N T E 6 V 2 h h d C B z d W d n Z X N 0 a W 9 u c y B k b y B 5 b 3 U g a G F 2 Z S B 0 b y B o Z W x w I H R o Z S B j b H V i I G l t c H J v d m U / L D U 1 f S Z x d W 9 0 O y w m c X V v d D t T Z W N 0 a W 9 u M S 9 B R F Z S L U Z y b 2 0 t M D c t M D E t M j A y N F R v L T E x L T M w L T I w M j Q v Q X V 0 b 1 J l b W 9 2 Z W R D b 2 x 1 b W 5 z M S 5 7 M T A 1 M j p X a G F 0 I G F y Z S B 0 a G U g Y 2 x 1 Y u K A m X M g d G 9 w I G d v Y W x z I G 9 y I G 1 p b G V z d G 9 u Z X M g d G 8 g Y W N o a W V 2 Z S B k d X J p b m c g d G h l I G 5 l e H Q g c 2 l 4 I G 1 v b n R o c y B v c i B i Z W Z v c m U g d G h l I G 5 l e H Q g Q X J l Y S B E a X J l Y 3 R v c i B j b H V i I H Z p c y w 1 N n 0 m c X V v d D s s J n F 1 b 3 Q 7 U 2 V j d G l v b j E v Q U R W U i 1 G c m 9 t L T A 3 L T A x L T I w M j R U b y 0 x M S 0 z M C 0 y M D I 0 L 0 F 1 d G 9 S Z W 1 v d m V k Q 2 9 s d W 1 u c z E u e z E w N T M 6 R G 9 l c y B 0 a G U g Y 2 x 1 Y i B o Y X Z l I G F u e S B l d m V u d H M g c G x h b m 5 l Z D 8 s N T d 9 J n F 1 b 3 Q 7 L C Z x d W 9 0 O 1 N l Y 3 R p b 2 4 x L 0 F E V l I t R n J v b S 0 w N y 0 w M S 0 y M D I 0 V G 8 t M T E t M z A t M j A y N C 9 B d X R v U m V t b 3 Z l Z E N v b H V t b n M x L n s x M D U 0 O l B s Z W F z Z S B z Z W x l Y 3 Q g Y W x s I G V 2 Z W 5 0 I H R 5 c G V z I G N 1 c n J l b n R s e S B w b G F u b m V k I G J 5 I H R o Z S B j b H V i L i w 1 O H 0 m c X V v d D s s J n F 1 b 3 Q 7 U 2 V j d G l v b j E v Q U R W U i 1 G c m 9 t L T A 3 L T A x L T I w M j R U b y 0 x M S 0 z M C 0 y M D I 0 L 0 F 1 d G 9 S Z W 1 v d m V k Q 2 9 s d W 1 u c z E u e z E w N T U 6 T 3 B l b i B I b 3 V z Z S w 1 O X 0 m c X V v d D s s J n F 1 b 3 Q 7 U 2 V j d G l v b j E v Q U R W U i 1 G c m 9 t L T A 3 L T A x L T I w M j R U b y 0 x M S 0 z M C 0 y M D I 0 L 0 F 1 d G 9 S Z W 1 v d m V k Q 2 9 s d W 1 u c z E u e z E w N T Y 6 U 3 B l Z W N o Y 3 J h Z n Q s N j B 9 J n F 1 b 3 Q 7 L C Z x d W 9 0 O 1 N l Y 3 R p b 2 4 x L 0 F E V l I t R n J v b S 0 w N y 0 w M S 0 y M D I 0 V G 8 t M T E t M z A t M j A y N C 9 B d X R v U m V t b 3 Z l Z E N v b H V t b n M x L n s x M D U 3 O l N w Z W F r Y X R o b 2 4 s N j F 9 J n F 1 b 3 Q 7 L C Z x d W 9 0 O 1 N l Y 3 R p b 2 4 x L 0 F E V l I t R n J v b S 0 w N y 0 w M S 0 y M D I 0 V G 8 t M T E t M z A t M j A y N C 9 B d X R v U m V t b 3 Z l Z E N v b H V t b n M x L n s x M D U 4 O k 9 0 a G V y I E V 2 Z W 5 0 L D Y y f S Z x d W 9 0 O y w m c X V v d D t T Z W N 0 a W 9 u M S 9 B R F Z S L U Z y b 2 0 t M D c t M D E t M j A y N F R v L T E x L T M w L T I w M j Q v Q X V 0 b 1 J l b W 9 2 Z W R D b 2 x 1 b W 5 z M S 5 7 M T A 2 M D p B c m U g d G h l c m U g Y W 5 5 I G 1 l b W J l c n M g a W 5 0 Z X J l c 3 R l Z C B p b i B z Z X J 2 a W 5 n I G F z I G Z 1 d H V y Z S B j b H V i I G 9 m Z m l j Z X J z I G 9 y I E R p c 3 R y a W N 0 I G x l Y W R l c n M / L D Y z f S Z x d W 9 0 O y w m c X V v d D t T Z W N 0 a W 9 u M S 9 B R F Z S L U Z y b 2 0 t M D c t M D E t M j A y N F R v L T E x L T M w L T I w M j Q v Q X V 0 b 1 J l b W 9 2 Z W R D b 2 x 1 b W 5 z M S 5 7 M T A 2 M T p Q b G V h c 2 U g c 3 B l Y 2 l m e S B 0 a G U g b m F t Z X M g Y W 5 k I H B v c 2 l 0 a W 9 u c y B v Z i B 0 a G 9 z Z S B p b n R l c m V z d G V k L i w 2 N H 0 m c X V v d D s s J n F 1 b 3 Q 7 U 2 V j d G l v b j E v Q U R W U i 1 G c m 9 t L T A 3 L T A x L T I w M j R U b y 0 x M S 0 z M C 0 y M D I 0 L 0 F 1 d G 9 S Z W 1 v d m V k Q 2 9 s d W 1 u c z E u e z E w N j I 6 U G x l Y X N l I G x p c 3 Q g Y W 5 5 I H N w Z W N p Z m l j I G N o Y W x s Z W 5 n Z X M g b 3 I g Y X J l Y X M g b 2 Y g Y W R k a X R p b 2 5 h b C B z d X B w b 3 J 0 I H R o Y X Q g d G h l I G N s d W I g b m V l Z H M g Z n J v b S B 0 a G U g R G l z d H J p Y 3 Q g b 3 I g Q X J l Y S B E a X J l Y 3 R v c i B 3 L D Y 1 f S Z x d W 9 0 O y w m c X V v d D t T Z W N 0 a W 9 u M S 9 B R F Z S L U Z y b 2 0 t M D c t M D E t M j A y N F R v L T E x L T M w L T I w M j Q v Q X V 0 b 1 J l b W 9 2 Z W R D b 2 x 1 b W 5 z M S 5 7 M T A 3 M z p D b H V i I F N 1 c H B v c n Q g U 2 N v c m U s N j Z 9 J n F 1 b 3 Q 7 L C Z x d W 9 0 O 1 N l Y 3 R p b 2 4 x L 0 F E V l I t R n J v b S 0 w N y 0 w M S 0 y M D I 0 V G 8 t M T E t M z A t M j A y N C 9 B d X R v U m V t b 3 Z l Z E N v b H V t b n M x L n s x M D c 0 O k N s d W I g U 3 V w c G 9 y d C B T Y 2 9 y Z S B E Z W Z p b m l 0 a W 9 u L D Y 3 f S Z x d W 9 0 O y w m c X V v d D t T Z W N 0 a W 9 u M S 9 B R F Z S L U Z y b 2 0 t M D c t M D E t M j A y N F R v L T E x L T M w L T I w M j Q v Q X V 0 b 1 J l b W 9 2 Z W R D b 2 x 1 b W 5 z M S 5 7 M j A 0 M T p Q b G V h c 2 U g b m 9 0 Z S B z d W d n Z X N 0 a W 9 u c y B m b 3 I g d G h l I G N s d W I g a W Y g Y W 5 5 L i w 2 O H 0 m c X V v d D s s J n F 1 b 3 Q 7 U 2 V j d G l v b j E v Q U R W U i 1 G c m 9 t L T A 3 L T A x L T I w M j R U b y 0 x M S 0 z M C 0 y M D I 0 L 0 F 1 d G 9 S Z W 1 v d m V k Q 2 9 s d W 1 u c z E u e z I w N D I 6 U G x l Y X N l I G 5 v d G U g c 3 V n Z 2 V z d G l v b n M g Z m 9 y I H R o Z S B j b H V i I G l m I G F u e S 4 s N j l 9 J n F 1 b 3 Q 7 L C Z x d W 9 0 O 1 N l Y 3 R p b 2 4 x L 0 F E V l I t R n J v b S 0 w N y 0 w M S 0 y M D I 0 V G 8 t M T E t M z A t M j A y N C 9 B d X R v U m V t b 3 Z l Z E N v b H V t b n M x L n s y M D Q z O l B s Z W F z Z S B u b 3 R l I H N 1 Z 2 d l c 3 R p b 2 5 z I G Z v c i B 0 a G U g Y 2 x 1 Y i B p Z i B h b n k u L D c w f S Z x d W 9 0 O y w m c X V v d D t T Z W N 0 a W 9 u M S 9 B R F Z S L U Z y b 2 0 t M D c t M D E t M j A y N F R v L T E x L T M w L T I w M j Q v Q X V 0 b 1 J l b W 9 2 Z W R D b 2 x 1 b W 5 z M S 5 7 M j A 0 N D p Q b G V h c 2 U g b m 9 0 Z S B z d W d n Z X N 0 a W 9 u c y B m b 3 I g d G h l I G N s d W I g a W Y g Y W 5 5 L i w 3 M X 0 m c X V v d D s s J n F 1 b 3 Q 7 U 2 V j d G l v b j E v Q U R W U i 1 G c m 9 t L T A 3 L T A x L T I w M j R U b y 0 x M S 0 z M C 0 y M D I 0 L 0 F 1 d G 9 S Z W 1 v d m V k Q 2 9 s d W 1 u c z E u e z I w N D U 6 U G x l Y X N l I G 5 v d G U g c 3 V n Z 2 V z d G l v b n M g Z m 9 y I H R o Z S B j b H V i I G l m I G F u e S 4 s N z J 9 J n F 1 b 3 Q 7 L C Z x d W 9 0 O 1 N l Y 3 R p b 2 4 x L 0 F E V l I t R n J v b S 0 w N y 0 w M S 0 y M D I 0 V G 8 t M T E t M z A t M j A y N C 9 B d X R v U m V t b 3 Z l Z E N v b H V t b n M x L n s x M D Y z O k F y Z S B 0 a G V y Z S B h b n k g b W V t Y m V y L X R v L W 1 l b W J l c i B j b 2 5 j Z X J u c y B 3 a G l j a C B z a G 9 1 b G Q g Y m U g Y W R k c m V z c 2 V k P y w 3 M 3 0 m c X V v d D s s J n F 1 b 3 Q 7 U 2 V j d G l v b j E v Q U R W U i 1 G c m 9 t L T A 3 L T A x L T I w M j R U b y 0 x M S 0 z M C 0 y M D I 0 L 0 F 1 d G 9 S Z W 1 v d m V k Q 2 9 s d W 1 u c z E u e z E w N j Q 6 U G x l Y X N l I H N w Z W N p Z n k u L D c 0 f S Z x d W 9 0 O y w m c X V v d D t T Z W N 0 a W 9 u M S 9 B R F Z S L U Z y b 2 0 t M D c t M D E t M j A y N F R v L T E x L T M w L T I w M j Q v Q X V 0 b 1 J l b W 9 2 Z W R D b 2 x 1 b W 5 z M S 5 7 M T A 2 N T p B c m U g d G h l c m U g Y W 5 5 I G N v b m N l c m 5 z I H J l Z 2 F y Z G l u Z y B h I G N s d W I g b 2 Z m a W N l c i B 3 a G l j a C B z a G 9 1 b G Q g Y m U g Y W R k c m V z c 2 V k P y w 3 N X 0 m c X V v d D s s J n F 1 b 3 Q 7 U 2 V j d G l v b j E v Q U R W U i 1 G c m 9 t L T A 3 L T A x L T I w M j R U b y 0 x M S 0 z M C 0 y M D I 0 L 0 F 1 d G 9 S Z W 1 v d m V k Q 2 9 s d W 1 u c z E u e z E w N j Y 6 U G x l Y X N l I H N w Z W N p Z n k u L D c 2 f S Z x d W 9 0 O y w m c X V v d D t T Z W N 0 a W 9 u M S 9 B R F Z S L U Z y b 2 0 t M D c t M D E t M j A y N F R v L T E x L T M w L T I w M j Q v Q X V 0 b 1 J l b W 9 2 Z W R D b 2 x 1 b W 5 z M S 5 7 M T A 2 N z p E b y B 5 b 3 U g Y W 5 0 a W N p c G F 0 Z S B 0 a G F 0 I H R o Z S B j b H V i I H d p b G w g Y m U g Y W J s Z S B 0 b y B y Z X N v b H Z l I H R o Z X N l I G N v b m N l c m 5 z I G l u Z G V w Z W 5 k Z W 5 0 b H k / L D c 3 f S Z x d W 9 0 O y w m c X V v d D t T Z W N 0 a W 9 u M S 9 B R F Z S L U Z y b 2 0 t M D c t M D E t M j A y N F R v L T E x L T M w L T I w M j Q v Q X V 0 b 1 J l b W 9 2 Z W R D b 2 x 1 b W 5 z M S 5 7 M T A 2 O D p B c y B B c m V h I E R p c m V j d G 9 y I G R v I H l v d S B h b n R p Y 2 l w Y X R l I G 5 l Z W R p b m c g c 3 V w c G 9 y d C B 0 b y B y Z X N v b H Z l I H R o Z X N l I G N v b m N l c m 5 z P y w 3 O H 0 m c X V v d D s s J n F 1 b 3 Q 7 U 2 V j d G l v b j E v Q U R W U i 1 G c m 9 t L T A 3 L T A x L T I w M j R U b y 0 x M S 0 z M C 0 y M D I 0 L 0 F 1 d G 9 S Z W 1 v d m V k Q 2 9 s d W 1 u c z E u e z E w N z U 6 Q 2 x 1 Y i B D b 2 5 j Z X J u c y B T Y 2 9 y Z S w 3 O X 0 m c X V v d D s s J n F 1 b 3 Q 7 U 2 V j d G l v b j E v Q U R W U i 1 G c m 9 t L T A 3 L T A x L T I w M j R U b y 0 x M S 0 z M C 0 y M D I 0 L 0 F 1 d G 9 S Z W 1 v d m V k Q 2 9 s d W 1 u c z E u e z E w N z Y 6 Q 2 x 1 Y i B D b 2 5 j Z X J u c y B T Y 2 9 y Z S B E Z W Z p b m l 0 a W 9 u L D g w f S Z x d W 9 0 O y w m c X V v d D t T Z W N 0 a W 9 u M S 9 B R F Z S L U Z y b 2 0 t M D c t M D E t M j A y N F R v L T E x L T M w L T I w M j Q v Q X V 0 b 1 J l b W 9 2 Z W R D b 2 x 1 b W 5 z M S 5 7 M T A 3 N z p P d m V y Y W x s I F N j b 3 J l L D g x f S Z x d W 9 0 O y w m c X V v d D t T Z W N 0 a W 9 u M S 9 B R F Z S L U Z y b 2 0 t M D c t M D E t M j A y N F R v L T E x L T M w L T I w M j Q v Q X V 0 b 1 J l b W 9 2 Z W R D b 2 x 1 b W 5 z M S 5 7 M T A 3 O D p P d m V y Y W x s I F N j b 3 J l I E R l Z m l u a X R p b 2 4 s O D J 9 J n F 1 b 3 Q 7 X S w m c X V v d D t D b 2 x 1 b W 5 D b 3 V u d C Z x d W 9 0 O z o 4 M y w m c X V v d D t L Z X l D b 2 x 1 b W 5 O Y W 1 l c y Z x d W 9 0 O z p b X S w m c X V v d D t D b 2 x 1 b W 5 J Z G V u d G l 0 a W V z J n F 1 b 3 Q 7 O l s m c X V v d D t T Z W N 0 a W 9 u M S 9 B R F Z S L U Z y b 2 0 t M D c t M D E t M j A y N F R v L T E x L T M w L T I w M j Q v Q X V 0 b 1 J l b W 9 2 Z W R D b 2 x 1 b W 5 z M S 5 7 c 3 V y d m V 5 S W Q s M H 0 m c X V v d D s s J n F 1 b 3 Q 7 U 2 V j d G l v b j E v Q U R W U i 1 G c m 9 t L T A 3 L T A x L T I w M j R U b y 0 x M S 0 z M C 0 y M D I 0 L 0 F 1 d G 9 S Z W 1 v d m V k Q 2 9 s d W 1 u c z E u e 3 B l c n N v b k 5 h b W U s M X 0 m c X V v d D s s J n F 1 b 3 Q 7 U 2 V j d G l v b j E v Q U R W U i 1 G c m 9 t L T A 3 L T A x L T I w M j R U b y 0 x M S 0 z M C 0 y M D I 0 L 0 F 1 d G 9 S Z W 1 v d m V k Q 2 9 s d W 1 u c z E u e z E w M D A 6 Q 2 x 1 Y i B O Y W 1 l L D J 9 J n F 1 b 3 Q 7 L C Z x d W 9 0 O 1 N l Y 3 R p b 2 4 x L 0 F E V l I t R n J v b S 0 w N y 0 w M S 0 y M D I 0 V G 8 t M T E t M z A t M j A y N C 9 B d X R v U m V t b 3 Z l Z E N v b H V t b n M x L n s x M D A x O k N s d W I g T n V t Y m V y L D N 9 J n F 1 b 3 Q 7 L C Z x d W 9 0 O 1 N l Y 3 R p b 2 4 x L 0 F E V l I t R n J v b S 0 w N y 0 w M S 0 y M D I 0 V G 8 t M T E t M z A t M j A y N C 9 B d X R v U m V t b 3 Z l Z E N v b H V t b n M x L n s x M D A y O k F y Z W E s N H 0 m c X V v d D s s J n F 1 b 3 Q 7 U 2 V j d G l v b j E v Q U R W U i 1 G c m 9 t L T A 3 L T A x L T I w M j R U b y 0 x M S 0 z M C 0 y M D I 0 L 0 F 1 d G 9 S Z W 1 v d m V k Q 2 9 s d W 1 u c z E u e z E w M D M 6 R G l 2 a X N p b 2 4 s N X 0 m c X V v d D s s J n F 1 b 3 Q 7 U 2 V j d G l v b j E v Q U R W U i 1 G c m 9 t L T A 3 L T A x L T I w M j R U b y 0 x M S 0 z M C 0 y M D I 0 L 0 F 1 d G 9 S Z W 1 v d m V k Q 2 9 s d W 1 u c z E u e z E w M D Q 6 R G l z d H J p Y 3 Q s N n 0 m c X V v d D s s J n F 1 b 3 Q 7 U 2 V j d G l v b j E v Q U R W U i 1 G c m 9 t L T A 3 L T A x L T I w M j R U b y 0 x M S 0 z M C 0 y M D I 0 L 0 F 1 d G 9 S Z W 1 v d m V k Q 2 9 s d W 1 u c z E u e z E w M D U 6 U m 9 1 b m Q g T n V t Y m V y L D d 9 J n F 1 b 3 Q 7 L C Z x d W 9 0 O 1 N l Y 3 R p b 2 4 x L 0 F E V l I t R n J v b S 0 w N y 0 w M S 0 y M D I 0 V G 8 t M T E t M z A t M j A y N C 9 B d X R v U m V t b 3 Z l Z E N v b H V t b n M x L n s x M D A 2 O l Z p c 2 l 0 I E N v b m R 1 Y 3 R l Z C B C e S w 4 f S Z x d W 9 0 O y w m c X V v d D t T Z W N 0 a W 9 u M S 9 B R F Z S L U Z y b 2 0 t M D c t M D E t M j A y N F R v L T E x L T M w L T I w M j Q v Q X V 0 b 1 J l b W 9 2 Z W R D b 2 x 1 b W 5 z M S 5 7 M T A w N z p W a X N p d C B D b 2 5 k d W N 0 Z W Q g T 2 4 s O X 0 m c X V v d D s s J n F 1 b 3 Q 7 U 2 V j d G l v b j E v Q U R W U i 1 G c m 9 t L T A 3 L T A x L T I w M j R U b y 0 x M S 0 z M C 0 y M D I 0 L 0 F 1 d G 9 S Z W 1 v d m V k Q 2 9 s d W 1 u c z E u e z E w M D g 6 U m V w b 3 J 0 I F N 0 Y X J 0 I E R h d G U s M T B 9 J n F 1 b 3 Q 7 L C Z x d W 9 0 O 1 N l Y 3 R p b 2 4 x L 0 F E V l I t R n J v b S 0 w N y 0 w M S 0 y M D I 0 V G 8 t M T E t M z A t M j A y N C 9 B d X R v U m V t b 3 Z l Z E N v b H V t b n M x L n s x M D A 5 O k F E V l I g R m 9 y b S B T d G F 0 d X M s M T F 9 J n F 1 b 3 Q 7 L C Z x d W 9 0 O 1 N l Y 3 R p b 2 4 x L 0 F E V l I t R n J v b S 0 w N y 0 w M S 0 y M D I 0 V G 8 t M T E t M z A t M j A y N C 9 B d X R v U m V t b 3 Z l Z E N v b H V t b n M x L n s x M D E w O l N 1 Y m 1 p d H R l Z C B C e S w x M n 0 m c X V v d D s s J n F 1 b 3 Q 7 U 2 V j d G l v b j E v Q U R W U i 1 G c m 9 t L T A 3 L T A x L T I w M j R U b y 0 x M S 0 z M C 0 y M D I 0 L 0 F 1 d G 9 S Z W 1 v d m V k Q 2 9 s d W 1 u c z E u e z E w M T E 6 R G F 0 Z S B h b m Q g V G l t Z S B T d W J t a X R 0 Z W Q s M T N 9 J n F 1 b 3 Q 7 L C Z x d W 9 0 O 1 N l Y 3 R p b 2 4 x L 0 F E V l I t R n J v b S 0 w N y 0 w M S 0 y M D I 0 V G 8 t M T E t M z A t M j A y N C 9 B d X R v U m V t b 3 Z l Z E N v b H V t b n M x L n s x M D E y O k h v d y B 3 Z W x s I G R p Z C B 0 a G U g Y 2 x 1 Y i B l e G V t c G x p Z n k g d G h l I H F 1 Y W x p d G l l c y B v Z i B G a X J z d C B J b X B y Z X N z a W 9 u c z 8 s M T R 9 J n F 1 b 3 Q 7 L C Z x d W 9 0 O 1 N l Y 3 R p b 2 4 x L 0 F E V l I t R n J v b S 0 w N y 0 w M S 0 y M D I 0 V G 8 t M T E t M z A t M j A y N C 9 B d X R v U m V t b 3 Z l Z E N v b H V t b n M x L n s x M D E z O l d o Y X Q g c 3 V n Z 2 V z d G l v b n M g Z G 8 g e W 9 1 I G h h d m U g d G 8 g a G V s c C B 0 a G U g Y 2 x 1 Y i B p b X B y b 3 Z l P y w x N X 0 m c X V v d D s s J n F 1 b 3 Q 7 U 2 V j d G l v b j E v Q U R W U i 1 G c m 9 t L T A 3 L T A x L T I w M j R U b y 0 x M S 0 z M C 0 y M D I 0 L 0 F 1 d G 9 S Z W 1 v d m V k Q 2 9 s d W 1 u c z E u e z E w M T Q 6 U G x l Y X N l I G 5 v d G U g c 3 V n Z 2 V z d G l v b n M g Z m 9 y I H R o Z S B j b H V i I G l m I G F u e S 4 s M T Z 9 J n F 1 b 3 Q 7 L C Z x d W 9 0 O 1 N l Y 3 R p b 2 4 x L 0 F E V l I t R n J v b S 0 w N y 0 w M S 0 y M D I 0 V G 8 t M T E t M z A t M j A y N C 9 B d X R v U m V t b 3 Z l Z E N v b H V t b n M x L n s x M D E 1 O l d l c m U g Z W x l b W V u d H M g b 2 Y g T W V t Y m V y c 2 h p c C B P c m l l b n R h d G l v b i B w c m V z Z W 5 0 I G R 1 c m l u Z y B 0 a G U g b W V l d G l u Z z 8 s M T d 9 J n F 1 b 3 Q 7 L C Z x d W 9 0 O 1 N l Y 3 R p b 2 4 x L 0 F E V l I t R n J v b S 0 w N y 0 w M S 0 y M D I 0 V G 8 t M T E t M z A t M j A y N C 9 B d X R v U m V t b 3 Z l Z E N v b H V t b n M x L n s x M D E 2 O k h v d y B 3 Z W x s I G R p Z C B 0 a G U g Y 2 x 1 Y i B h c H B s e S B 0 a G V z Z S B x d W F s a X R p Z X M / L D E 4 f S Z x d W 9 0 O y w m c X V v d D t T Z W N 0 a W 9 u M S 9 B R F Z S L U Z y b 2 0 t M D c t M D E t M j A y N F R v L T E x L T M w L T I w M j Q v Q X V 0 b 1 J l b W 9 2 Z W R D b 2 x 1 b W 5 z M S 5 7 M T A x N z p X a G F 0 I H N 1 Z 2 d l c 3 R p b 2 5 z I G R v I H l v d S B o Y X Z l I H R v I G h l b H A g d G h l I G N s d W I g a W 1 w c m 9 2 Z T 8 s M T l 9 J n F 1 b 3 Q 7 L C Z x d W 9 0 O 1 N l Y 3 R p b 2 4 x L 0 F E V l I t R n J v b S 0 w N y 0 w M S 0 y M D I 0 V G 8 t M T E t M z A t M j A y N C 9 B d X R v U m V t b 3 Z l Z E N v b H V t b n M x L n s x M D E 4 O l B s Z W F z Z S B u b 3 R l I H N 1 Z 2 d l c 3 R p b 2 5 z I G Z v c i B 0 a G U g Y 2 x 1 Y i B p Z i B h b n k u L D I w f S Z x d W 9 0 O y w m c X V v d D t T Z W N 0 a W 9 u M S 9 B R F Z S L U Z y b 2 0 t M D c t M D E t M j A y N F R v L T E x L T M w L T I w M j Q v Q X V 0 b 1 J l b W 9 2 Z W R D b 2 x 1 b W 5 z M S 5 7 M T A x O T p I b 3 c g d 2 V s b C B k a W Q g d G h l I G N s d W I g Y X B w b H k g d G h l I H F 1 Y W x p d G l l c y B v Z i B G Z W x s b 3 d z a G l w I F Z h c m l l d H k g Y W 5 k I E N v b W 1 1 b m l j Y X R p b 2 4 / L D I x f S Z x d W 9 0 O y w m c X V v d D t T Z W N 0 a W 9 u M S 9 B R F Z S L U Z y b 2 0 t M D c t M D E t M j A y N F R v L T E x L T M w L T I w M j Q v Q X V 0 b 1 J l b W 9 2 Z W R D b 2 x 1 b W 5 z M S 5 7 M T A y M D p X a G F 0 I H N 1 Z 2 d l c 3 R p b 2 5 z I G R v I H l v d S B o Y X Z l I H R v I G h l b H A g d G h l I G N s d W I g a W 1 w c m 9 2 Z T 8 s M j J 9 J n F 1 b 3 Q 7 L C Z x d W 9 0 O 1 N l Y 3 R p b 2 4 x L 0 F E V l I t R n J v b S 0 w N y 0 w M S 0 y M D I 0 V G 8 t M T E t M z A t M j A y N C 9 B d X R v U m V t b 3 Z l Z E N v b H V t b n M x L n s x M D I x O l B s Z W F z Z S B u b 3 R l I H N 1 Z 2 d l c 3 R p b 2 5 z I G Z v c i B 0 a G U g Y 2 x 1 Y i B p Z i B h b n k u L D I z f S Z x d W 9 0 O y w m c X V v d D t T Z W N 0 a W 9 u M S 9 B R F Z S L U Z y b 2 0 t M D c t M D E t M j A y N F R v L T E x L T M w L T I w M j Q v Q X V 0 b 1 J l b W 9 2 Z W R D b 2 x 1 b W 5 z M S 5 7 M T A y M j p I b 3 c g d 2 V s b C B k a W Q g d G h l I G N s d W I g Y X B w b H k g d G h l I H F 1 Y W x p d G l l c y B v Z i B Q c m 9 n c m F t I F B s Y W 5 u a W 5 n I G F u Z C B N Z W V 0 a W 5 n I E 9 y Z 2 F u a X p h d G l v b j 8 s M j R 9 J n F 1 b 3 Q 7 L C Z x d W 9 0 O 1 N l Y 3 R p b 2 4 x L 0 F E V l I t R n J v b S 0 w N y 0 w M S 0 y M D I 0 V G 8 t M T E t M z A t M j A y N C 9 B d X R v U m V t b 3 Z l Z E N v b H V t b n M x L n s x M D I z O l d o Y X Q g c 3 V n Z 2 V z d G l v b n M g Z G 8 g e W 9 1 I G h h d m U g d G 8 g a G V s c C B 0 a G U g Y 2 x 1 Y i B p b X B y b 3 Z l P y w y N X 0 m c X V v d D s s J n F 1 b 3 Q 7 U 2 V j d G l v b j E v Q U R W U i 1 G c m 9 t L T A 3 L T A x L T I w M j R U b y 0 x M S 0 z M C 0 y M D I 0 L 0 F 1 d G 9 S Z W 1 v d m V k Q 2 9 s d W 1 u c z E u e z E w M j Q 6 U G x l Y X N l I G 5 v d G U g c 3 V n Z 2 V z d G l v b n M g Z m 9 y I H R o Z S B j b H V i I G l m I G F u e S 4 s M j Z 9 J n F 1 b 3 Q 7 L C Z x d W 9 0 O 1 N l Y 3 R p b 2 4 x L 0 F E V l I t R n J v b S 0 w N y 0 w M S 0 y M D I 0 V G 8 t M T E t M z A t M j A y N C 9 B d X R v U m V t b 3 Z l Z E N v b H V t b n M x L n s x M D I 1 O k h v d y B 3 Z W x s I G R p Z C B 0 a G U g Y 2 x 1 Y i B h c H B s e S B 0 a G U g c X V h b G l 0 a W V z I G 9 m I E 1 l b W J l c n N o a X A g U 3 R y Z W 5 n d G g / L D I 3 f S Z x d W 9 0 O y w m c X V v d D t T Z W N 0 a W 9 u M S 9 B R F Z S L U Z y b 2 0 t M D c t M D E t M j A y N F R v L T E x L T M w L T I w M j Q v Q X V 0 b 1 J l b W 9 2 Z W R D b 2 x 1 b W 5 z M S 5 7 M T A y N j p X a G F 0 I H N 1 Z 2 d l c 3 R p b 2 5 z I G R v I H l v d S B o Y X Z l I H R v I G h l b H A g d G h l I G N s d W I g a W 1 w c m 9 2 Z T 8 s M j h 9 J n F 1 b 3 Q 7 L C Z x d W 9 0 O 1 N l Y 3 R p b 2 4 x L 0 F E V l I t R n J v b S 0 w N y 0 w M S 0 y M D I 0 V G 8 t M T E t M z A t M j A y N C 9 B d X R v U m V t b 3 Z l Z E N v b H V t b n M x L n s x M D I 3 O l B s Z W F z Z S B u b 3 R l I H N 1 Z 2 d l c 3 R p b 2 5 z I G Z v c i B 0 a G U g Y 2 x 1 Y i B p Z i B h b n k u L D I 5 f S Z x d W 9 0 O y w m c X V v d D t T Z W N 0 a W 9 u M S 9 B R F Z S L U Z y b 2 0 t M D c t M D E t M j A y N F R v L T E x L T M w L T I w M j Q v Q X V 0 b 1 J l b W 9 2 Z W R D b 2 x 1 b W 5 z M S 5 7 M T A y O D p I b 3 c g d 2 V s b C B k a W Q g d G h l I G N s d W I g Y X B w b H k g d G h l I H F 1 Y W x p d G l l c y B v Z i B B Y 2 h p Z X Z l b W V u d C B S Z W N v Z 2 5 p d G l v b j 8 s M z B 9 J n F 1 b 3 Q 7 L C Z x d W 9 0 O 1 N l Y 3 R p b 2 4 x L 0 F E V l I t R n J v b S 0 w N y 0 w M S 0 y M D I 0 V G 8 t M T E t M z A t M j A y N C 9 B d X R v U m V t b 3 Z l Z E N v b H V t b n M x L n s x M D I 5 O l d o Y X Q g c 3 V n Z 2 V z d G l v b n M g Z G 8 g e W 9 1 I G h h d m U g d G 8 g a G V s c C B 0 a G U g Y 2 x 1 Y i B p b X B y b 3 Z l P y w z M X 0 m c X V v d D s s J n F 1 b 3 Q 7 U 2 V j d G l v b j E v Q U R W U i 1 G c m 9 t L T A 3 L T A x L T I w M j R U b y 0 x M S 0 z M C 0 y M D I 0 L 0 F 1 d G 9 S Z W 1 v d m V k Q 2 9 s d W 1 u c z E u e z E w M z A 6 U G x l Y X N l I G 5 v d G U g c 3 V n Z 2 V z d G l v b n M g Z m 9 y I H R o Z S B j b H V i I G l m I G F u e S 4 s M z J 9 J n F 1 b 3 Q 7 L C Z x d W 9 0 O 1 N l Y 3 R p b 2 4 x L 0 F E V l I t R n J v b S 0 w N y 0 w M S 0 y M D I 0 V G 8 t M T E t M z A t M j A y N C 9 B d X R v U m V t b 3 Z l Z E N v b H V t b n M x L n s x M D Y 5 O k 1 l Z X R p b m c g T 2 J z Z X J 2 Y X R p b 2 4 g U 2 N v c m U s M z N 9 J n F 1 b 3 Q 7 L C Z x d W 9 0 O 1 N l Y 3 R p b 2 4 x L 0 F E V l I t R n J v b S 0 w N y 0 w M S 0 y M D I 0 V G 8 t M T E t M z A t M j A y N C 9 B d X R v U m V t b 3 Z l Z E N v b H V t b n M x L n s x M D c w O k 1 l Z X R p b m c g T 2 J z Z X J 2 Y X R p b 2 4 g U 2 N v c m U g R G V m a W 5 p d G l v b i w z N H 0 m c X V v d D s s J n F 1 b 3 Q 7 U 2 V j d G l v b j E v Q U R W U i 1 G c m 9 t L T A 3 L T A x L T I w M j R U b y 0 x M S 0 z M C 0 y M D I 0 L 0 F 1 d G 9 S Z W 1 v d m V k Q 2 9 s d W 1 u c z E u e z E w M z E 6 S G 9 3 I H d l b G w g Z G l k I H R o Z S B j b H V i I G F k a G V y Z S B 0 b y B p d H M g b W V l d G l u Z y B h Z 2 V u Z G E g a W 5 j b H V k a W 5 n I H R o Z S B z d G F y d C B h b m Q g Z W 5 k I H R p b W V z I H N w Z W N p Z m l l Z C B m b 3 I g d G h l I G 1 l Z X R p b m c / L D M 1 f S Z x d W 9 0 O y w m c X V v d D t T Z W N 0 a W 9 u M S 9 B R F Z S L U Z y b 2 0 t M D c t M D E t M j A y N F R v L T E x L T M w L T I w M j Q v Q X V 0 b 1 J l b W 9 2 Z W R D b 2 x 1 b W 5 z M S 5 7 M T A z M j p J c y B 0 a G U g Y 2 x 1 Y l x 1 M D A y N 3 M g b W V l d G l u Z y B p b m Z v c m 1 h d G l v b i B v b i B c d T A w M j d G a W 5 k I G E g Q 2 x 1 Y l x 1 M D A y N y B v d X Q t b 2 Y t Z G F 0 Z T 8 s M z Z 9 J n F 1 b 3 Q 7 L C Z x d W 9 0 O 1 N l Y 3 R p b 2 4 x L 0 F E V l I t R n J v b S 0 w N y 0 w M S 0 y M D I 0 V G 8 t M T E t M z A t M j A y N C 9 B d X R v U m V t b 3 Z l Z E N v b H V t b n M x L n s x M D M z O k R p Z C B 5 b 3 U g Z X h w c m V z c y B 0 a G U g a W 1 w b 3 J 0 Y W 5 j Z S B v Z i B o Y X Z p b m c g d G h l a X I g b W V l d G l u Z y B p b m Z v c m 1 h d G l v b i B 1 c C B 0 b y B k Y X R l P y w z N 3 0 m c X V v d D s s J n F 1 b 3 Q 7 U 2 V j d G l v b j E v Q U R W U i 1 G c m 9 t L T A 3 L T A x L T I w M j R U b y 0 x M S 0 z M C 0 y M D I 0 L 0 F 1 d G 9 S Z W 1 v d m V k Q 2 9 s d W 1 u c z E u e z E w M z Q 6 T 3 Z l c m F s b C B o b 3 c g d 2 9 1 b G Q g e W 9 1 I H J h d G U g d G h p c y B j b H V i I G 1 l Z X R p b m c / L D M 4 f S Z x d W 9 0 O y w m c X V v d D t T Z W N 0 a W 9 u M S 9 B R F Z S L U Z y b 2 0 t M D c t M D E t M j A y N F R v L T E x L T M w L T I w M j Q v Q X V 0 b 1 J l b W 9 2 Z W R D b 2 x 1 b W 5 z M S 5 7 M T A z N T p I b 3 c g d 2 9 1 b G Q g e W 9 1 I H N 1 Z 2 d l c 3 Q g d G h l I G N s d W I g a W 1 w c m 9 2 Z S B p d H M g Y 2 x 1 Y i B t Z W V 0 a W 5 n c z 8 s M z l 9 J n F 1 b 3 Q 7 L C Z x d W 9 0 O 1 N l Y 3 R p b 2 4 x L 0 F E V l I t R n J v b S 0 w N y 0 w M S 0 y M D I 0 V G 8 t M T E t M z A t M j A y N C 9 B d X R v U m V t b 3 Z l Z E N v b H V t b n M x L n s x M D M 2 O l d o Y X Q g c 3 V n Z 2 V z d G l v b n M g a W Y g Y W 5 5 I G R v I H l v d S B o Y X Z l I H R v I G l t c H J v d m U g d G h l I G N s d W I g b W V l d G l u Z 3 M / L D Q w f S Z x d W 9 0 O y w m c X V v d D t T Z W N 0 a W 9 u M S 9 B R F Z S L U Z y b 2 0 t M D c t M D E t M j A y N F R v L T E x L T M w L T I w M j Q v Q X V 0 b 1 J l b W 9 2 Z W R D b 2 x 1 b W 5 z M S 5 7 M T A 3 M T p D b H V i I E V 4 c G V y a W V u Y 2 U g U 2 N v c m U s N D F 9 J n F 1 b 3 Q 7 L C Z x d W 9 0 O 1 N l Y 3 R p b 2 4 x L 0 F E V l I t R n J v b S 0 w N y 0 w M S 0 y M D I 0 V G 8 t M T E t M z A t M j A y N C 9 B d X R v U m V t b 3 Z l Z E N v b H V t b n M x L n s x M D c y O k N s d W I g R X h w Z X J p Z W 5 j Z S B T Y 2 9 y Z S B E Z W Z p b m l 0 a W 9 u L D Q y f S Z x d W 9 0 O y w m c X V v d D t T Z W N 0 a W 9 u M S 9 B R F Z S L U Z y b 2 0 t M D c t M D E t M j A y N F R v L T E x L T M w L T I w M j Q v Q X V 0 b 1 J l b W 9 2 Z W R D b 2 x 1 b W 5 z M S 5 7 M j A 0 M D p Q b G V h c 2 U g b m 9 0 Z S B z d W d n Z X N 0 a W 9 u c y B m b 3 I g d G h l I G N s d W I g a W Y g Y W 5 5 L i w 0 M 3 0 m c X V v d D s s J n F 1 b 3 Q 7 U 2 V j d G l v b j E v Q U R W U i 1 G c m 9 t L T A 3 L T A x L T I w M j R U b y 0 x M S 0 z M C 0 y M D I 0 L 0 F 1 d G 9 S Z W 1 v d m V k Q 2 9 s d W 1 u c z E u e z E w M z c 6 S G 9 3 I H d l b G w g a G F z I H R o Z S B j b H V i I G R l Z m l u Z W Q g Y W 5 k I G F k a G V y Z W Q g d G 8 g d G h l I G V k d W N h d G l v b m F s I G d v Y W x z I G 9 m I G l 0 c y B D b H V i I F N 1 Y 2 N l c 3 M g U G x h b j 8 s N D R 9 J n F 1 b 3 Q 7 L C Z x d W 9 0 O 1 N l Y 3 R p b 2 4 x L 0 F E V l I t R n J v b S 0 w N y 0 w M S 0 y M D I 0 V G 8 t M T E t M z A t M j A y N C 9 B d X R v U m V t b 3 Z l Z E N v b H V t b n M x L n s x M D M 4 O l d o Y X Q g c 3 V n Z 2 V z d G l v b n M g Z G 8 g e W 9 1 I G h h d m U g d G 8 g a G V s c C B 0 a G U g Y 2 x 1 Y i B p b X B y b 3 Z l P y w 0 N X 0 m c X V v d D s s J n F 1 b 3 Q 7 U 2 V j d G l v b j E v Q U R W U i 1 G c m 9 t L T A 3 L T A x L T I w M j R U b y 0 x M S 0 z M C 0 y M D I 0 L 0 F 1 d G 9 S Z W 1 v d m V k Q 2 9 s d W 1 u c z E u e z E w N D E 6 S G 9 3 I H d l b G w g a G F z I H R o Z S B j b H V i I G R l Z m l u Z W Q g Y W 5 k I G F k a G V y Z W Q g d G 8 g d G h l I G 1 l b W J l c n N o a X A g Z 2 9 h b H M g b 2 Y g a X R z I E N s d W I g U 3 V j Y 2 V z c y B Q b G F u P y w 0 N n 0 m c X V v d D s s J n F 1 b 3 Q 7 U 2 V j d G l v b j E v Q U R W U i 1 G c m 9 t L T A 3 L T A x L T I w M j R U b y 0 x M S 0 z M C 0 y M D I 0 L 0 F 1 d G 9 S Z W 1 v d m V k Q 2 9 s d W 1 u c z E u e z E w N D I 6 V 2 h h d C B z d W d n Z X N 0 a W 9 u c y B k b y B 5 b 3 U g a G F 2 Z S B 0 b y B o Z W x w I H R o Z S B j b H V i I G l t c H J v d m U / L D Q 3 f S Z x d W 9 0 O y w m c X V v d D t T Z W N 0 a W 9 u M S 9 B R F Z S L U Z y b 2 0 t M D c t M D E t M j A y N F R v L T E x L T M w L T I w M j Q v Q X V 0 b 1 J l b W 9 2 Z W R D b 2 x 1 b W 5 z M S 5 7 M T A 0 M z p I b 3 c g d 2 V s b C B o Y X M g d G h l I G N s d W I g Z G V m a W 5 l Z C B h b m Q g Y W R o Z X J l Z C B 0 b y B 0 a G U g d H J h a W 5 p b m c g Z 2 9 h b H M g b 2 Y g a X R z I E N s d W I g U 3 V j Y 2 V z c y B Q b G F u P y w 0 O H 0 m c X V v d D s s J n F 1 b 3 Q 7 U 2 V j d G l v b j E v Q U R W U i 1 G c m 9 t L T A 3 L T A x L T I w M j R U b y 0 x M S 0 z M C 0 y M D I 0 L 0 F 1 d G 9 S Z W 1 v d m V k Q 2 9 s d W 1 u c z E u e z E w N D Q 6 V 2 h h d C B z d W d n Z X N 0 a W 9 u c y B k b y B 5 b 3 U g a G F 2 Z S B 0 b y B o Z W x w I H R o Z S B j b H V i I G l t c H J v d m U / L D Q 5 f S Z x d W 9 0 O y w m c X V v d D t T Z W N 0 a W 9 u M S 9 B R F Z S L U Z y b 2 0 t M D c t M D E t M j A y N F R v L T E x L T M w L T I w M j Q v Q X V 0 b 1 J l b W 9 2 Z W R D b 2 x 1 b W 5 z M S 5 7 M T A 0 N T p I b 3 c g d 2 V s b C B o Y X M g d G h l I G N s d W I g Z G V m a W 5 l Z C B h b m Q g Y W R o Z X J l Z C B 0 b y B 0 a G U g Y W R t a W 5 p c 3 R y Y X R p b 2 4 g Z 2 9 h b H M g b 2 Y g a X R z I E N s d W I g U 3 V j Y 2 V z c y B Q b G F u P y w 1 M H 0 m c X V v d D s s J n F 1 b 3 Q 7 U 2 V j d G l v b j E v Q U R W U i 1 G c m 9 t L T A 3 L T A x L T I w M j R U b y 0 x M S 0 z M C 0 y M D I 0 L 0 F 1 d G 9 S Z W 1 v d m V k Q 2 9 s d W 1 u c z E u e z E w N D Y 6 V 2 h h d C B z d W d n Z X N 0 a W 9 u c y B k b y B 5 b 3 U g a G F 2 Z S B 0 b y B o Z W x w I H R o Z S B j b H V i I G l t c H J v d m U / L D U x f S Z x d W 9 0 O y w m c X V v d D t T Z W N 0 a W 9 u M S 9 B R F Z S L U Z y b 2 0 t M D c t M D E t M j A y N F R v L T E x L T M w L T I w M j Q v Q X V 0 b 1 J l b W 9 2 Z W R D b 2 x 1 b W 5 z M S 5 7 M T A 0 N z p B c m U g d G h l c m U g Y W 5 5 I G F k Z G l 0 a W 9 u Y W w g Z 2 9 h b H M g d 2 h p Y 2 g g a G F 2 Z S B i Z W V u I H N l d C B i e S B 0 a G U g Y 2 x 1 Y j 8 s N T J 9 J n F 1 b 3 Q 7 L C Z x d W 9 0 O 1 N l Y 3 R p b 2 4 x L 0 F E V l I t R n J v b S 0 w N y 0 w M S 0 y M D I 0 V G 8 t M T E t M z A t M j A y N C 9 B d X R v U m V t b 3 Z l Z E N v b H V t b n M x L n s x M D Q 4 O l d o Y X Q g Y X J l I H R o Z X N l I G d v Y W x z P y w 1 M 3 0 m c X V v d D s s J n F 1 b 3 Q 7 U 2 V j d G l v b j E v Q U R W U i 1 G c m 9 t L T A 3 L T A x L T I w M j R U b y 0 x M S 0 z M C 0 y M D I 0 L 0 F 1 d G 9 S Z W 1 v d m V k Q 2 9 s d W 1 u c z E u e z E w N T A 6 S G 9 3 I H d l b G w g a G F z I H R o Z S B j b H V i I G R l Z m l u Z W Q g Y W 5 k I G F k a G V y Z W Q g d G 8 g d G h l c 2 U g Z 2 9 h b H M / L D U 0 f S Z x d W 9 0 O y w m c X V v d D t T Z W N 0 a W 9 u M S 9 B R F Z S L U Z y b 2 0 t M D c t M D E t M j A y N F R v L T E x L T M w L T I w M j Q v Q X V 0 b 1 J l b W 9 2 Z W R D b 2 x 1 b W 5 z M S 5 7 M T A 1 M T p X a G F 0 I H N 1 Z 2 d l c 3 R p b 2 5 z I G R v I H l v d S B o Y X Z l I H R v I G h l b H A g d G h l I G N s d W I g a W 1 w c m 9 2 Z T 8 s N T V 9 J n F 1 b 3 Q 7 L C Z x d W 9 0 O 1 N l Y 3 R p b 2 4 x L 0 F E V l I t R n J v b S 0 w N y 0 w M S 0 y M D I 0 V G 8 t M T E t M z A t M j A y N C 9 B d X R v U m V t b 3 Z l Z E N v b H V t b n M x L n s x M D U y O l d o Y X Q g Y X J l I H R o Z S B j b H V i 4 o C Z c y B 0 b 3 A g Z 2 9 h b H M g b 3 I g b W l s Z X N 0 b 2 5 l c y B 0 b y B h Y 2 h p Z X Z l I G R 1 c m l u Z y B 0 a G U g b m V 4 d C B z a X g g b W 9 u d G h z I G 9 y I G J l Z m 9 y Z S B 0 a G U g b m V 4 d C B B c m V h I E R p c m V j d G 9 y I G N s d W I g d m l z L D U 2 f S Z x d W 9 0 O y w m c X V v d D t T Z W N 0 a W 9 u M S 9 B R F Z S L U Z y b 2 0 t M D c t M D E t M j A y N F R v L T E x L T M w L T I w M j Q v Q X V 0 b 1 J l b W 9 2 Z W R D b 2 x 1 b W 5 z M S 5 7 M T A 1 M z p E b 2 V z I H R o Z S B j b H V i I G h h d m U g Y W 5 5 I G V 2 Z W 5 0 c y B w b G F u b m V k P y w 1 N 3 0 m c X V v d D s s J n F 1 b 3 Q 7 U 2 V j d G l v b j E v Q U R W U i 1 G c m 9 t L T A 3 L T A x L T I w M j R U b y 0 x M S 0 z M C 0 y M D I 0 L 0 F 1 d G 9 S Z W 1 v d m V k Q 2 9 s d W 1 u c z E u e z E w N T Q 6 U G x l Y X N l I H N l b G V j d C B h b G w g Z X Z l b n Q g d H l w Z X M g Y 3 V y c m V u d G x 5 I H B s Y W 5 u Z W Q g Y n k g d G h l I G N s d W I u L D U 4 f S Z x d W 9 0 O y w m c X V v d D t T Z W N 0 a W 9 u M S 9 B R F Z S L U Z y b 2 0 t M D c t M D E t M j A y N F R v L T E x L T M w L T I w M j Q v Q X V 0 b 1 J l b W 9 2 Z W R D b 2 x 1 b W 5 z M S 5 7 M T A 1 N T p P c G V u I E h v d X N l L D U 5 f S Z x d W 9 0 O y w m c X V v d D t T Z W N 0 a W 9 u M S 9 B R F Z S L U Z y b 2 0 t M D c t M D E t M j A y N F R v L T E x L T M w L T I w M j Q v Q X V 0 b 1 J l b W 9 2 Z W R D b 2 x 1 b W 5 z M S 5 7 M T A 1 N j p T c G V l Y 2 h j c m F m d C w 2 M H 0 m c X V v d D s s J n F 1 b 3 Q 7 U 2 V j d G l v b j E v Q U R W U i 1 G c m 9 t L T A 3 L T A x L T I w M j R U b y 0 x M S 0 z M C 0 y M D I 0 L 0 F 1 d G 9 S Z W 1 v d m V k Q 2 9 s d W 1 u c z E u e z E w N T c 6 U 3 B l Y W t h d G h v b i w 2 M X 0 m c X V v d D s s J n F 1 b 3 Q 7 U 2 V j d G l v b j E v Q U R W U i 1 G c m 9 t L T A 3 L T A x L T I w M j R U b y 0 x M S 0 z M C 0 y M D I 0 L 0 F 1 d G 9 S Z W 1 v d m V k Q 2 9 s d W 1 u c z E u e z E w N T g 6 T 3 R o Z X I g R X Z l b n Q s N j J 9 J n F 1 b 3 Q 7 L C Z x d W 9 0 O 1 N l Y 3 R p b 2 4 x L 0 F E V l I t R n J v b S 0 w N y 0 w M S 0 y M D I 0 V G 8 t M T E t M z A t M j A y N C 9 B d X R v U m V t b 3 Z l Z E N v b H V t b n M x L n s x M D Y w O k F y Z S B 0 a G V y Z S B h b n k g b W V t Y m V y c y B p b n R l c m V z d G V k I G l u I H N l c n Z p b m c g Y X M g Z n V 0 d X J l I G N s d W I g b 2 Z m a W N l c n M g b 3 I g R G l z d H J p Y 3 Q g b G V h Z G V y c z 8 s N j N 9 J n F 1 b 3 Q 7 L C Z x d W 9 0 O 1 N l Y 3 R p b 2 4 x L 0 F E V l I t R n J v b S 0 w N y 0 w M S 0 y M D I 0 V G 8 t M T E t M z A t M j A y N C 9 B d X R v U m V t b 3 Z l Z E N v b H V t b n M x L n s x M D Y x O l B s Z W F z Z S B z c G V j a W Z 5 I H R o Z S B u Y W 1 l c y B h b m Q g c G 9 z a X R p b 2 5 z I G 9 m I H R o b 3 N l I G l u d G V y Z X N 0 Z W Q u L D Y 0 f S Z x d W 9 0 O y w m c X V v d D t T Z W N 0 a W 9 u M S 9 B R F Z S L U Z y b 2 0 t M D c t M D E t M j A y N F R v L T E x L T M w L T I w M j Q v Q X V 0 b 1 J l b W 9 2 Z W R D b 2 x 1 b W 5 z M S 5 7 M T A 2 M j p Q b G V h c 2 U g b G l z d C B h b n k g c 3 B l Y 2 l m a W M g Y 2 h h b G x l b m d l c y B v c i B h c m V h c y B v Z i B h Z G R p d G l v b m F s I H N 1 c H B v c n Q g d G h h d C B 0 a G U g Y 2 x 1 Y i B u Z W V k c y B m c m 9 t I H R o Z S B E a X N 0 c m l j d C B v c i B B c m V h I E R p c m V j d G 9 y I H c s N j V 9 J n F 1 b 3 Q 7 L C Z x d W 9 0 O 1 N l Y 3 R p b 2 4 x L 0 F E V l I t R n J v b S 0 w N y 0 w M S 0 y M D I 0 V G 8 t M T E t M z A t M j A y N C 9 B d X R v U m V t b 3 Z l Z E N v b H V t b n M x L n s x M D c z O k N s d W I g U 3 V w c G 9 y d C B T Y 2 9 y Z S w 2 N n 0 m c X V v d D s s J n F 1 b 3 Q 7 U 2 V j d G l v b j E v Q U R W U i 1 G c m 9 t L T A 3 L T A x L T I w M j R U b y 0 x M S 0 z M C 0 y M D I 0 L 0 F 1 d G 9 S Z W 1 v d m V k Q 2 9 s d W 1 u c z E u e z E w N z Q 6 Q 2 x 1 Y i B T d X B w b 3 J 0 I F N j b 3 J l I E R l Z m l u a X R p b 2 4 s N j d 9 J n F 1 b 3 Q 7 L C Z x d W 9 0 O 1 N l Y 3 R p b 2 4 x L 0 F E V l I t R n J v b S 0 w N y 0 w M S 0 y M D I 0 V G 8 t M T E t M z A t M j A y N C 9 B d X R v U m V t b 3 Z l Z E N v b H V t b n M x L n s y M D Q x O l B s Z W F z Z S B u b 3 R l I H N 1 Z 2 d l c 3 R p b 2 5 z I G Z v c i B 0 a G U g Y 2 x 1 Y i B p Z i B h b n k u L D Y 4 f S Z x d W 9 0 O y w m c X V v d D t T Z W N 0 a W 9 u M S 9 B R F Z S L U Z y b 2 0 t M D c t M D E t M j A y N F R v L T E x L T M w L T I w M j Q v Q X V 0 b 1 J l b W 9 2 Z W R D b 2 x 1 b W 5 z M S 5 7 M j A 0 M j p Q b G V h c 2 U g b m 9 0 Z S B z d W d n Z X N 0 a W 9 u c y B m b 3 I g d G h l I G N s d W I g a W Y g Y W 5 5 L i w 2 O X 0 m c X V v d D s s J n F 1 b 3 Q 7 U 2 V j d G l v b j E v Q U R W U i 1 G c m 9 t L T A 3 L T A x L T I w M j R U b y 0 x M S 0 z M C 0 y M D I 0 L 0 F 1 d G 9 S Z W 1 v d m V k Q 2 9 s d W 1 u c z E u e z I w N D M 6 U G x l Y X N l I G 5 v d G U g c 3 V n Z 2 V z d G l v b n M g Z m 9 y I H R o Z S B j b H V i I G l m I G F u e S 4 s N z B 9 J n F 1 b 3 Q 7 L C Z x d W 9 0 O 1 N l Y 3 R p b 2 4 x L 0 F E V l I t R n J v b S 0 w N y 0 w M S 0 y M D I 0 V G 8 t M T E t M z A t M j A y N C 9 B d X R v U m V t b 3 Z l Z E N v b H V t b n M x L n s y M D Q 0 O l B s Z W F z Z S B u b 3 R l I H N 1 Z 2 d l c 3 R p b 2 5 z I G Z v c i B 0 a G U g Y 2 x 1 Y i B p Z i B h b n k u L D c x f S Z x d W 9 0 O y w m c X V v d D t T Z W N 0 a W 9 u M S 9 B R F Z S L U Z y b 2 0 t M D c t M D E t M j A y N F R v L T E x L T M w L T I w M j Q v Q X V 0 b 1 J l b W 9 2 Z W R D b 2 x 1 b W 5 z M S 5 7 M j A 0 N T p Q b G V h c 2 U g b m 9 0 Z S B z d W d n Z X N 0 a W 9 u c y B m b 3 I g d G h l I G N s d W I g a W Y g Y W 5 5 L i w 3 M n 0 m c X V v d D s s J n F 1 b 3 Q 7 U 2 V j d G l v b j E v Q U R W U i 1 G c m 9 t L T A 3 L T A x L T I w M j R U b y 0 x M S 0 z M C 0 y M D I 0 L 0 F 1 d G 9 S Z W 1 v d m V k Q 2 9 s d W 1 u c z E u e z E w N j M 6 Q X J l I H R o Z X J l I G F u e S B t Z W 1 i Z X I t d G 8 t b W V t Y m V y I G N v b m N l c m 5 z I H d o a W N o I H N o b 3 V s Z C B i Z S B h Z G R y Z X N z Z W Q / L D c z f S Z x d W 9 0 O y w m c X V v d D t T Z W N 0 a W 9 u M S 9 B R F Z S L U Z y b 2 0 t M D c t M D E t M j A y N F R v L T E x L T M w L T I w M j Q v Q X V 0 b 1 J l b W 9 2 Z W R D b 2 x 1 b W 5 z M S 5 7 M T A 2 N D p Q b G V h c 2 U g c 3 B l Y 2 l m e S 4 s N z R 9 J n F 1 b 3 Q 7 L C Z x d W 9 0 O 1 N l Y 3 R p b 2 4 x L 0 F E V l I t R n J v b S 0 w N y 0 w M S 0 y M D I 0 V G 8 t M T E t M z A t M j A y N C 9 B d X R v U m V t b 3 Z l Z E N v b H V t b n M x L n s x M D Y 1 O k F y Z S B 0 a G V y Z S B h b n k g Y 2 9 u Y 2 V y b n M g c m V n Y X J k a W 5 n I G E g Y 2 x 1 Y i B v Z m Z p Y 2 V y I H d o a W N o I H N o b 3 V s Z C B i Z S B h Z G R y Z X N z Z W Q / L D c 1 f S Z x d W 9 0 O y w m c X V v d D t T Z W N 0 a W 9 u M S 9 B R F Z S L U Z y b 2 0 t M D c t M D E t M j A y N F R v L T E x L T M w L T I w M j Q v Q X V 0 b 1 J l b W 9 2 Z W R D b 2 x 1 b W 5 z M S 5 7 M T A 2 N j p Q b G V h c 2 U g c 3 B l Y 2 l m e S 4 s N z Z 9 J n F 1 b 3 Q 7 L C Z x d W 9 0 O 1 N l Y 3 R p b 2 4 x L 0 F E V l I t R n J v b S 0 w N y 0 w M S 0 y M D I 0 V G 8 t M T E t M z A t M j A y N C 9 B d X R v U m V t b 3 Z l Z E N v b H V t b n M x L n s x M D Y 3 O k R v I H l v d S B h b n R p Y 2 l w Y X R l I H R o Y X Q g d G h l I G N s d W I g d 2 l s b C B i Z S B h Y m x l I H R v I H J l c 2 9 s d m U g d G h l c 2 U g Y 2 9 u Y 2 V y b n M g a W 5 k Z X B l b m R l b n R s e T 8 s N z d 9 J n F 1 b 3 Q 7 L C Z x d W 9 0 O 1 N l Y 3 R p b 2 4 x L 0 F E V l I t R n J v b S 0 w N y 0 w M S 0 y M D I 0 V G 8 t M T E t M z A t M j A y N C 9 B d X R v U m V t b 3 Z l Z E N v b H V t b n M x L n s x M D Y 4 O k F z I E F y Z W E g R G l y Z W N 0 b 3 I g Z G 8 g e W 9 1 I G F u d G l j a X B h d G U g b m V l Z G l u Z y B z d X B w b 3 J 0 I H R v I H J l c 2 9 s d m U g d G h l c 2 U g Y 2 9 u Y 2 V y b n M / L D c 4 f S Z x d W 9 0 O y w m c X V v d D t T Z W N 0 a W 9 u M S 9 B R F Z S L U Z y b 2 0 t M D c t M D E t M j A y N F R v L T E x L T M w L T I w M j Q v Q X V 0 b 1 J l b W 9 2 Z W R D b 2 x 1 b W 5 z M S 5 7 M T A 3 N T p D b H V i I E N v b m N l c m 5 z I F N j b 3 J l L D c 5 f S Z x d W 9 0 O y w m c X V v d D t T Z W N 0 a W 9 u M S 9 B R F Z S L U Z y b 2 0 t M D c t M D E t M j A y N F R v L T E x L T M w L T I w M j Q v Q X V 0 b 1 J l b W 9 2 Z W R D b 2 x 1 b W 5 z M S 5 7 M T A 3 N j p D b H V i I E N v b m N l c m 5 z I F N j b 3 J l I E R l Z m l u a X R p b 2 4 s O D B 9 J n F 1 b 3 Q 7 L C Z x d W 9 0 O 1 N l Y 3 R p b 2 4 x L 0 F E V l I t R n J v b S 0 w N y 0 w M S 0 y M D I 0 V G 8 t M T E t M z A t M j A y N C 9 B d X R v U m V t b 3 Z l Z E N v b H V t b n M x L n s x M D c 3 O k 9 2 Z X J h b G w g U 2 N v c m U s O D F 9 J n F 1 b 3 Q 7 L C Z x d W 9 0 O 1 N l Y 3 R p b 2 4 x L 0 F E V l I t R n J v b S 0 w N y 0 w M S 0 y M D I 0 V G 8 t M T E t M z A t M j A y N C 9 B d X R v U m V t b 3 Z l Z E N v b H V t b n M x L n s x M D c 4 O k 9 2 Z X J h b G w g U 2 N v c m U g R G V m a W 5 p d G l v b i w 4 M n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a X N 0 c m l j d F 9 Q Z X J m b 3 J t Y W 5 j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X N 0 c m l j d F 9 Q Z X J m b 3 J t Y W 5 j Z S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X N 0 c m l j d F 9 Q Z X J m b 3 J t Y W 5 j Z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m l z a W 9 u X 1 B l c m Z v c m 1 h b m N l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m l z a W 9 u X 1 B l c m Z v c m 1 h b m N l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m l z a W 9 u X 1 B l c m Z v c m 1 h b m N l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Y l 9 Q Z X J m b 3 J t Y W 5 j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i X 1 B l c m Z v c m 1 h b m N l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W J f U G V y Z m 9 y b W F u Y 2 U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1 i Z X J z a G l w T G l z d C 1 E a X N 0 c m l j d E R p c 3 R y a W N 0 J T I w M D A 2 N i 0 y M D I 0 M D g x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1 i Z X J z a G l w T G l z d C 1 E a X N 0 c m l j d E R p c 3 R y a W N 0 J T I w M D A 2 N i 0 y M D I 0 M D g x N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c 3 R y a W N 0 X 1 B l c m Z v c m 1 h b m N l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c 3 R y a W N 0 X 1 B l c m Z v c m 1 h b m N l J T I w K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c 3 R y a W N 0 X 1 B l c m Z v c m 1 h b m N l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D A 5 M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D A 5 M T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1 i Z X J z a G l w T G l z d C 1 E a X N 0 c m l j d E R p c 3 R y a W N 0 J T I w M D A 2 N i 0 y M D I 0 M D k x N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1 i Z X J z a G l w T G l z d C 1 E a X N 0 c m l j d E R p c 3 R y a W N 0 J T I w M D A 2 N i 0 y M D I 0 M D k x N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b W J l c n N o a X B M a X N 0 L U R p c 3 R y a W N 0 R G l z d H J p Y 3 Q l M j A w M D Y 2 L T I w M j Q x M D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b W J l c n N o a X B M a X N 0 L U R p c 3 R y a W N 0 R G l z d H J p Y 3 Q l M j A w M D Y 2 L T I w M j Q x M D A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D E w M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D E w M T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1 i Z X J z a G l w T G l z d C 1 E a X N 0 c m l j d E R p c 3 R y a W N 0 J T I w M D A 2 N i 0 y M D I 0 M T A x N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1 i Z X J z a G l w T G l z d C 1 E a X N 0 c m l j d E R p c 3 R y a W N 0 J T I w M D A 2 N i 0 y M D I 0 M T A x N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b W J l c n N o a X B M a X N 0 L U R p c 3 R y a W N 0 R G l z d H J p Y 3 Q l M j A w M D Y 2 L T I w M j Q x M D E 2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b W J l c n N o a X B M a X N 0 L U R p c 3 R y a W N 0 R G l z d H J p Y 3 Q l M j A w M D Y 2 L T I w M j Q x M D E 2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2 a X N p b 2 5 f U G V y Z m 9 y b W F u Y 2 U l M j A o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m l z a W 9 u X 1 B l c m Z v c m 1 h b m N l J T I w K D I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X Z p c 2 l v b l 9 Q Z X J m b 3 J t Y W 5 j Z S U y M C g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R F Z S L U Z y b 2 0 t M D c t M D E t M j A y N F R v L T E x L T M w L T I w M j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R W U i 1 G c m 9 t L T A 3 L T A x L T I w M j R U b y 0 x M S 0 z M C 0 y M D I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E V l I t R n J v b S 0 w N y 0 w M S 0 y M D I 0 V G 8 t M T E t M z A t M j A y N C 9 D a G F u Z 2 V k J T I w V H l w Z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Z W 1 i Z X J z a G l w T G l z d C 1 E a X N 0 c m l j d E R p c 3 R y a W N 0 J T I w M D A 2 N i 0 y M D I 1 M D E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w N T M x M 2 Q 2 L T F j N D A t N G R k Y y 1 h N j B k L W M 4 O D Y w Z j B k M G E 4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t Y m V y c 2 h p c E x p c 3 Q t R G l z d H J p Y 3 R E a X N 0 c m l j d C A w M D Y 2 L T I w M j U w M T A y L 0 F 1 d G 9 S Z W 1 v d m V k Q 2 9 s d W 1 u c z E u e 0 N v b H V t b j E s M H 0 m c X V v d D s s J n F 1 b 3 Q 7 U 2 V j d G l v b j E v T W V t Y m V y c 2 h p c E x p c 3 Q t R G l z d H J p Y 3 R E a X N 0 c m l j d C A w M D Y 2 L T I w M j U w M T A y L 0 F 1 d G 9 S Z W 1 v d m V k Q 2 9 s d W 1 u c z E u e 0 N v b H V t b j I s M X 0 m c X V v d D s s J n F 1 b 3 Q 7 U 2 V j d G l v b j E v T W V t Y m V y c 2 h p c E x p c 3 Q t R G l z d H J p Y 3 R E a X N 0 c m l j d C A w M D Y 2 L T I w M j U w M T A y L 0 F 1 d G 9 S Z W 1 v d m V k Q 2 9 s d W 1 u c z E u e 0 N v b H V t b j M s M n 0 m c X V v d D s s J n F 1 b 3 Q 7 U 2 V j d G l v b j E v T W V t Y m V y c 2 h p c E x p c 3 Q t R G l z d H J p Y 3 R E a X N 0 c m l j d C A w M D Y 2 L T I w M j U w M T A y L 0 F 1 d G 9 S Z W 1 v d m V k Q 2 9 s d W 1 u c z E u e 0 N v b H V t b j Q s M 3 0 m c X V v d D s s J n F 1 b 3 Q 7 U 2 V j d G l v b j E v T W V t Y m V y c 2 h p c E x p c 3 Q t R G l z d H J p Y 3 R E a X N 0 c m l j d C A w M D Y 2 L T I w M j U w M T A y L 0 F 1 d G 9 S Z W 1 v d m V k Q 2 9 s d W 1 u c z E u e 0 N v b H V t b j U s N H 0 m c X V v d D s s J n F 1 b 3 Q 7 U 2 V j d G l v b j E v T W V t Y m V y c 2 h p c E x p c 3 Q t R G l z d H J p Y 3 R E a X N 0 c m l j d C A w M D Y 2 L T I w M j U w M T A y L 0 F 1 d G 9 S Z W 1 v d m V k Q 2 9 s d W 1 u c z E u e 0 N v b H V t b j Y s N X 0 m c X V v d D s s J n F 1 b 3 Q 7 U 2 V j d G l v b j E v T W V t Y m V y c 2 h p c E x p c 3 Q t R G l z d H J p Y 3 R E a X N 0 c m l j d C A w M D Y 2 L T I w M j U w M T A y L 0 F 1 d G 9 S Z W 1 v d m V k Q 2 9 s d W 1 u c z E u e 0 N v b H V t b j c s N n 0 m c X V v d D s s J n F 1 b 3 Q 7 U 2 V j d G l v b j E v T W V t Y m V y c 2 h p c E x p c 3 Q t R G l z d H J p Y 3 R E a X N 0 c m l j d C A w M D Y 2 L T I w M j U w M T A y L 0 F 1 d G 9 S Z W 1 v d m V k Q 2 9 s d W 1 u c z E u e 0 N v b H V t b j g s N 3 0 m c X V v d D s s J n F 1 b 3 Q 7 U 2 V j d G l v b j E v T W V t Y m V y c 2 h p c E x p c 3 Q t R G l z d H J p Y 3 R E a X N 0 c m l j d C A w M D Y 2 L T I w M j U w M T A y L 0 F 1 d G 9 S Z W 1 v d m V k Q 2 9 s d W 1 u c z E u e 0 N v b H V t b j k s O H 0 m c X V v d D s s J n F 1 b 3 Q 7 U 2 V j d G l v b j E v T W V t Y m V y c 2 h p c E x p c 3 Q t R G l z d H J p Y 3 R E a X N 0 c m l j d C A w M D Y 2 L T I w M j U w M T A y L 0 F 1 d G 9 S Z W 1 v d m V k Q 2 9 s d W 1 u c z E u e 0 N v b H V t b j E w L D l 9 J n F 1 b 3 Q 7 L C Z x d W 9 0 O 1 N l Y 3 R p b 2 4 x L 0 1 l b W J l c n N o a X B M a X N 0 L U R p c 3 R y a W N 0 R G l z d H J p Y 3 Q g M D A 2 N i 0 y M D I 1 M D E w M i 9 B d X R v U m V t b 3 Z l Z E N v b H V t b n M x L n t D b 2 x 1 b W 4 x M S w x M H 0 m c X V v d D s s J n F 1 b 3 Q 7 U 2 V j d G l v b j E v T W V t Y m V y c 2 h p c E x p c 3 Q t R G l z d H J p Y 3 R E a X N 0 c m l j d C A w M D Y 2 L T I w M j U w M T A y L 0 F 1 d G 9 S Z W 1 v d m V k Q 2 9 s d W 1 u c z E u e 0 N v b H V t b j E y L D E x f S Z x d W 9 0 O y w m c X V v d D t T Z W N 0 a W 9 u M S 9 N Z W 1 i Z X J z a G l w T G l z d C 1 E a X N 0 c m l j d E R p c 3 R y a W N 0 I D A w N j Y t M j A y N T A x M D I v Q X V 0 b 1 J l b W 9 2 Z W R D b 2 x 1 b W 5 z M S 5 7 Q 2 9 s d W 1 u M T M s M T J 9 J n F 1 b 3 Q 7 L C Z x d W 9 0 O 1 N l Y 3 R p b 2 4 x L 0 1 l b W J l c n N o a X B M a X N 0 L U R p c 3 R y a W N 0 R G l z d H J p Y 3 Q g M D A 2 N i 0 y M D I 1 M D E w M i 9 B d X R v U m V t b 3 Z l Z E N v b H V t b n M x L n t D b 2 x 1 b W 4 x N C w x M 3 0 m c X V v d D s s J n F 1 b 3 Q 7 U 2 V j d G l v b j E v T W V t Y m V y c 2 h p c E x p c 3 Q t R G l z d H J p Y 3 R E a X N 0 c m l j d C A w M D Y 2 L T I w M j U w M T A y L 0 F 1 d G 9 S Z W 1 v d m V k Q 2 9 s d W 1 u c z E u e 0 N v b H V t b j E 1 L D E 0 f S Z x d W 9 0 O y w m c X V v d D t T Z W N 0 a W 9 u M S 9 N Z W 1 i Z X J z a G l w T G l z d C 1 E a X N 0 c m l j d E R p c 3 R y a W N 0 I D A w N j Y t M j A y N T A x M D I v Q X V 0 b 1 J l b W 9 2 Z W R D b 2 x 1 b W 5 z M S 5 7 Q 2 9 s d W 1 u M T Y s M T V 9 J n F 1 b 3 Q 7 L C Z x d W 9 0 O 1 N l Y 3 R p b 2 4 x L 0 1 l b W J l c n N o a X B M a X N 0 L U R p c 3 R y a W N 0 R G l z d H J p Y 3 Q g M D A 2 N i 0 y M D I 1 M D E w M i 9 B d X R v U m V t b 3 Z l Z E N v b H V t b n M x L n t D b 2 x 1 b W 4 x N y w x N n 0 m c X V v d D s s J n F 1 b 3 Q 7 U 2 V j d G l v b j E v T W V t Y m V y c 2 h p c E x p c 3 Q t R G l z d H J p Y 3 R E a X N 0 c m l j d C A w M D Y 2 L T I w M j U w M T A y L 0 F 1 d G 9 S Z W 1 v d m V k Q 2 9 s d W 1 u c z E u e 0 N v b H V t b j E 4 L D E 3 f S Z x d W 9 0 O y w m c X V v d D t T Z W N 0 a W 9 u M S 9 N Z W 1 i Z X J z a G l w T G l z d C 1 E a X N 0 c m l j d E R p c 3 R y a W N 0 I D A w N j Y t M j A y N T A x M D I v Q X V 0 b 1 J l b W 9 2 Z W R D b 2 x 1 b W 5 z M S 5 7 Q 2 9 s d W 1 u M T k s M T h 9 J n F 1 b 3 Q 7 L C Z x d W 9 0 O 1 N l Y 3 R p b 2 4 x L 0 1 l b W J l c n N o a X B M a X N 0 L U R p c 3 R y a W N 0 R G l z d H J p Y 3 Q g M D A 2 N i 0 y M D I 1 M D E w M i 9 B d X R v U m V t b 3 Z l Z E N v b H V t b n M x L n t D b 2 x 1 b W 4 y M C w x O X 0 m c X V v d D s s J n F 1 b 3 Q 7 U 2 V j d G l v b j E v T W V t Y m V y c 2 h p c E x p c 3 Q t R G l z d H J p Y 3 R E a X N 0 c m l j d C A w M D Y 2 L T I w M j U w M T A y L 0 F 1 d G 9 S Z W 1 v d m V k Q 2 9 s d W 1 u c z E u e 0 N v b H V t b j I x L D I w f S Z x d W 9 0 O y w m c X V v d D t T Z W N 0 a W 9 u M S 9 N Z W 1 i Z X J z a G l w T G l z d C 1 E a X N 0 c m l j d E R p c 3 R y a W N 0 I D A w N j Y t M j A y N T A x M D I v Q X V 0 b 1 J l b W 9 2 Z W R D b 2 x 1 b W 5 z M S 5 7 Q 2 9 s d W 1 u M j I s M j F 9 J n F 1 b 3 Q 7 L C Z x d W 9 0 O 1 N l Y 3 R p b 2 4 x L 0 1 l b W J l c n N o a X B M a X N 0 L U R p c 3 R y a W N 0 R G l z d H J p Y 3 Q g M D A 2 N i 0 y M D I 1 M D E w M i 9 B d X R v U m V t b 3 Z l Z E N v b H V t b n M x L n t D b 2 x 1 b W 4 y M y w y M n 0 m c X V v d D s s J n F 1 b 3 Q 7 U 2 V j d G l v b j E v T W V t Y m V y c 2 h p c E x p c 3 Q t R G l z d H J p Y 3 R E a X N 0 c m l j d C A w M D Y 2 L T I w M j U w M T A y L 0 F 1 d G 9 S Z W 1 v d m V k Q 2 9 s d W 1 u c z E u e 0 N v b H V t b j I 0 L D I z f S Z x d W 9 0 O y w m c X V v d D t T Z W N 0 a W 9 u M S 9 N Z W 1 i Z X J z a G l w T G l z d C 1 E a X N 0 c m l j d E R p c 3 R y a W N 0 I D A w N j Y t M j A y N T A x M D I v Q X V 0 b 1 J l b W 9 2 Z W R D b 2 x 1 b W 5 z M S 5 7 Q 2 9 s d W 1 u M j U s M j R 9 J n F 1 b 3 Q 7 L C Z x d W 9 0 O 1 N l Y 3 R p b 2 4 x L 0 1 l b W J l c n N o a X B M a X N 0 L U R p c 3 R y a W N 0 R G l z d H J p Y 3 Q g M D A 2 N i 0 y M D I 1 M D E w M i 9 B d X R v U m V t b 3 Z l Z E N v b H V t b n M x L n t D b 2 x 1 b W 4 y N i w y N X 0 m c X V v d D s s J n F 1 b 3 Q 7 U 2 V j d G l v b j E v T W V t Y m V y c 2 h p c E x p c 3 Q t R G l z d H J p Y 3 R E a X N 0 c m l j d C A w M D Y 2 L T I w M j U w M T A y L 0 F 1 d G 9 S Z W 1 v d m V k Q 2 9 s d W 1 u c z E u e 0 N v b H V t b j I 3 L D I 2 f S Z x d W 9 0 O y w m c X V v d D t T Z W N 0 a W 9 u M S 9 N Z W 1 i Z X J z a G l w T G l z d C 1 E a X N 0 c m l j d E R p c 3 R y a W N 0 I D A w N j Y t M j A y N T A x M D I v Q X V 0 b 1 J l b W 9 2 Z W R D b 2 x 1 b W 5 z M S 5 7 Q 2 9 s d W 1 u M j g s M j d 9 J n F 1 b 3 Q 7 L C Z x d W 9 0 O 1 N l Y 3 R p b 2 4 x L 0 1 l b W J l c n N o a X B M a X N 0 L U R p c 3 R y a W N 0 R G l z d H J p Y 3 Q g M D A 2 N i 0 y M D I 1 M D E w M i 9 B d X R v U m V t b 3 Z l Z E N v b H V t b n M x L n t D b 2 x 1 b W 4 y O S w y O H 0 m c X V v d D s s J n F 1 b 3 Q 7 U 2 V j d G l v b j E v T W V t Y m V y c 2 h p c E x p c 3 Q t R G l z d H J p Y 3 R E a X N 0 c m l j d C A w M D Y 2 L T I w M j U w M T A y L 0 F 1 d G 9 S Z W 1 v d m V k Q 2 9 s d W 1 u c z E u e 0 N v b H V t b j M w L D I 5 f S Z x d W 9 0 O y w m c X V v d D t T Z W N 0 a W 9 u M S 9 N Z W 1 i Z X J z a G l w T G l z d C 1 E a X N 0 c m l j d E R p c 3 R y a W N 0 I D A w N j Y t M j A y N T A x M D I v Q X V 0 b 1 J l b W 9 2 Z W R D b 2 x 1 b W 5 z M S 5 7 Q 2 9 s d W 1 u M z E s M z B 9 J n F 1 b 3 Q 7 L C Z x d W 9 0 O 1 N l Y 3 R p b 2 4 x L 0 1 l b W J l c n N o a X B M a X N 0 L U R p c 3 R y a W N 0 R G l z d H J p Y 3 Q g M D A 2 N i 0 y M D I 1 M D E w M i 9 B d X R v U m V t b 3 Z l Z E N v b H V t b n M x L n t D b 2 x 1 b W 4 z M i w z M X 0 m c X V v d D s s J n F 1 b 3 Q 7 U 2 V j d G l v b j E v T W V t Y m V y c 2 h p c E x p c 3 Q t R G l z d H J p Y 3 R E a X N 0 c m l j d C A w M D Y 2 L T I w M j U w M T A y L 0 F 1 d G 9 S Z W 1 v d m V k Q 2 9 s d W 1 u c z E u e 0 N v b H V t b j M z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T W V t Y m V y c 2 h p c E x p c 3 Q t R G l z d H J p Y 3 R E a X N 0 c m l j d C A w M D Y 2 L T I w M j U w M T A y L 0 F 1 d G 9 S Z W 1 v d m V k Q 2 9 s d W 1 u c z E u e 0 N v b H V t b j E s M H 0 m c X V v d D s s J n F 1 b 3 Q 7 U 2 V j d G l v b j E v T W V t Y m V y c 2 h p c E x p c 3 Q t R G l z d H J p Y 3 R E a X N 0 c m l j d C A w M D Y 2 L T I w M j U w M T A y L 0 F 1 d G 9 S Z W 1 v d m V k Q 2 9 s d W 1 u c z E u e 0 N v b H V t b j I s M X 0 m c X V v d D s s J n F 1 b 3 Q 7 U 2 V j d G l v b j E v T W V t Y m V y c 2 h p c E x p c 3 Q t R G l z d H J p Y 3 R E a X N 0 c m l j d C A w M D Y 2 L T I w M j U w M T A y L 0 F 1 d G 9 S Z W 1 v d m V k Q 2 9 s d W 1 u c z E u e 0 N v b H V t b j M s M n 0 m c X V v d D s s J n F 1 b 3 Q 7 U 2 V j d G l v b j E v T W V t Y m V y c 2 h p c E x p c 3 Q t R G l z d H J p Y 3 R E a X N 0 c m l j d C A w M D Y 2 L T I w M j U w M T A y L 0 F 1 d G 9 S Z W 1 v d m V k Q 2 9 s d W 1 u c z E u e 0 N v b H V t b j Q s M 3 0 m c X V v d D s s J n F 1 b 3 Q 7 U 2 V j d G l v b j E v T W V t Y m V y c 2 h p c E x p c 3 Q t R G l z d H J p Y 3 R E a X N 0 c m l j d C A w M D Y 2 L T I w M j U w M T A y L 0 F 1 d G 9 S Z W 1 v d m V k Q 2 9 s d W 1 u c z E u e 0 N v b H V t b j U s N H 0 m c X V v d D s s J n F 1 b 3 Q 7 U 2 V j d G l v b j E v T W V t Y m V y c 2 h p c E x p c 3 Q t R G l z d H J p Y 3 R E a X N 0 c m l j d C A w M D Y 2 L T I w M j U w M T A y L 0 F 1 d G 9 S Z W 1 v d m V k Q 2 9 s d W 1 u c z E u e 0 N v b H V t b j Y s N X 0 m c X V v d D s s J n F 1 b 3 Q 7 U 2 V j d G l v b j E v T W V t Y m V y c 2 h p c E x p c 3 Q t R G l z d H J p Y 3 R E a X N 0 c m l j d C A w M D Y 2 L T I w M j U w M T A y L 0 F 1 d G 9 S Z W 1 v d m V k Q 2 9 s d W 1 u c z E u e 0 N v b H V t b j c s N n 0 m c X V v d D s s J n F 1 b 3 Q 7 U 2 V j d G l v b j E v T W V t Y m V y c 2 h p c E x p c 3 Q t R G l z d H J p Y 3 R E a X N 0 c m l j d C A w M D Y 2 L T I w M j U w M T A y L 0 F 1 d G 9 S Z W 1 v d m V k Q 2 9 s d W 1 u c z E u e 0 N v b H V t b j g s N 3 0 m c X V v d D s s J n F 1 b 3 Q 7 U 2 V j d G l v b j E v T W V t Y m V y c 2 h p c E x p c 3 Q t R G l z d H J p Y 3 R E a X N 0 c m l j d C A w M D Y 2 L T I w M j U w M T A y L 0 F 1 d G 9 S Z W 1 v d m V k Q 2 9 s d W 1 u c z E u e 0 N v b H V t b j k s O H 0 m c X V v d D s s J n F 1 b 3 Q 7 U 2 V j d G l v b j E v T W V t Y m V y c 2 h p c E x p c 3 Q t R G l z d H J p Y 3 R E a X N 0 c m l j d C A w M D Y 2 L T I w M j U w M T A y L 0 F 1 d G 9 S Z W 1 v d m V k Q 2 9 s d W 1 u c z E u e 0 N v b H V t b j E w L D l 9 J n F 1 b 3 Q 7 L C Z x d W 9 0 O 1 N l Y 3 R p b 2 4 x L 0 1 l b W J l c n N o a X B M a X N 0 L U R p c 3 R y a W N 0 R G l z d H J p Y 3 Q g M D A 2 N i 0 y M D I 1 M D E w M i 9 B d X R v U m V t b 3 Z l Z E N v b H V t b n M x L n t D b 2 x 1 b W 4 x M S w x M H 0 m c X V v d D s s J n F 1 b 3 Q 7 U 2 V j d G l v b j E v T W V t Y m V y c 2 h p c E x p c 3 Q t R G l z d H J p Y 3 R E a X N 0 c m l j d C A w M D Y 2 L T I w M j U w M T A y L 0 F 1 d G 9 S Z W 1 v d m V k Q 2 9 s d W 1 u c z E u e 0 N v b H V t b j E y L D E x f S Z x d W 9 0 O y w m c X V v d D t T Z W N 0 a W 9 u M S 9 N Z W 1 i Z X J z a G l w T G l z d C 1 E a X N 0 c m l j d E R p c 3 R y a W N 0 I D A w N j Y t M j A y N T A x M D I v Q X V 0 b 1 J l b W 9 2 Z W R D b 2 x 1 b W 5 z M S 5 7 Q 2 9 s d W 1 u M T M s M T J 9 J n F 1 b 3 Q 7 L C Z x d W 9 0 O 1 N l Y 3 R p b 2 4 x L 0 1 l b W J l c n N o a X B M a X N 0 L U R p c 3 R y a W N 0 R G l z d H J p Y 3 Q g M D A 2 N i 0 y M D I 1 M D E w M i 9 B d X R v U m V t b 3 Z l Z E N v b H V t b n M x L n t D b 2 x 1 b W 4 x N C w x M 3 0 m c X V v d D s s J n F 1 b 3 Q 7 U 2 V j d G l v b j E v T W V t Y m V y c 2 h p c E x p c 3 Q t R G l z d H J p Y 3 R E a X N 0 c m l j d C A w M D Y 2 L T I w M j U w M T A y L 0 F 1 d G 9 S Z W 1 v d m V k Q 2 9 s d W 1 u c z E u e 0 N v b H V t b j E 1 L D E 0 f S Z x d W 9 0 O y w m c X V v d D t T Z W N 0 a W 9 u M S 9 N Z W 1 i Z X J z a G l w T G l z d C 1 E a X N 0 c m l j d E R p c 3 R y a W N 0 I D A w N j Y t M j A y N T A x M D I v Q X V 0 b 1 J l b W 9 2 Z W R D b 2 x 1 b W 5 z M S 5 7 Q 2 9 s d W 1 u M T Y s M T V 9 J n F 1 b 3 Q 7 L C Z x d W 9 0 O 1 N l Y 3 R p b 2 4 x L 0 1 l b W J l c n N o a X B M a X N 0 L U R p c 3 R y a W N 0 R G l z d H J p Y 3 Q g M D A 2 N i 0 y M D I 1 M D E w M i 9 B d X R v U m V t b 3 Z l Z E N v b H V t b n M x L n t D b 2 x 1 b W 4 x N y w x N n 0 m c X V v d D s s J n F 1 b 3 Q 7 U 2 V j d G l v b j E v T W V t Y m V y c 2 h p c E x p c 3 Q t R G l z d H J p Y 3 R E a X N 0 c m l j d C A w M D Y 2 L T I w M j U w M T A y L 0 F 1 d G 9 S Z W 1 v d m V k Q 2 9 s d W 1 u c z E u e 0 N v b H V t b j E 4 L D E 3 f S Z x d W 9 0 O y w m c X V v d D t T Z W N 0 a W 9 u M S 9 N Z W 1 i Z X J z a G l w T G l z d C 1 E a X N 0 c m l j d E R p c 3 R y a W N 0 I D A w N j Y t M j A y N T A x M D I v Q X V 0 b 1 J l b W 9 2 Z W R D b 2 x 1 b W 5 z M S 5 7 Q 2 9 s d W 1 u M T k s M T h 9 J n F 1 b 3 Q 7 L C Z x d W 9 0 O 1 N l Y 3 R p b 2 4 x L 0 1 l b W J l c n N o a X B M a X N 0 L U R p c 3 R y a W N 0 R G l z d H J p Y 3 Q g M D A 2 N i 0 y M D I 1 M D E w M i 9 B d X R v U m V t b 3 Z l Z E N v b H V t b n M x L n t D b 2 x 1 b W 4 y M C w x O X 0 m c X V v d D s s J n F 1 b 3 Q 7 U 2 V j d G l v b j E v T W V t Y m V y c 2 h p c E x p c 3 Q t R G l z d H J p Y 3 R E a X N 0 c m l j d C A w M D Y 2 L T I w M j U w M T A y L 0 F 1 d G 9 S Z W 1 v d m V k Q 2 9 s d W 1 u c z E u e 0 N v b H V t b j I x L D I w f S Z x d W 9 0 O y w m c X V v d D t T Z W N 0 a W 9 u M S 9 N Z W 1 i Z X J z a G l w T G l z d C 1 E a X N 0 c m l j d E R p c 3 R y a W N 0 I D A w N j Y t M j A y N T A x M D I v Q X V 0 b 1 J l b W 9 2 Z W R D b 2 x 1 b W 5 z M S 5 7 Q 2 9 s d W 1 u M j I s M j F 9 J n F 1 b 3 Q 7 L C Z x d W 9 0 O 1 N l Y 3 R p b 2 4 x L 0 1 l b W J l c n N o a X B M a X N 0 L U R p c 3 R y a W N 0 R G l z d H J p Y 3 Q g M D A 2 N i 0 y M D I 1 M D E w M i 9 B d X R v U m V t b 3 Z l Z E N v b H V t b n M x L n t D b 2 x 1 b W 4 y M y w y M n 0 m c X V v d D s s J n F 1 b 3 Q 7 U 2 V j d G l v b j E v T W V t Y m V y c 2 h p c E x p c 3 Q t R G l z d H J p Y 3 R E a X N 0 c m l j d C A w M D Y 2 L T I w M j U w M T A y L 0 F 1 d G 9 S Z W 1 v d m V k Q 2 9 s d W 1 u c z E u e 0 N v b H V t b j I 0 L D I z f S Z x d W 9 0 O y w m c X V v d D t T Z W N 0 a W 9 u M S 9 N Z W 1 i Z X J z a G l w T G l z d C 1 E a X N 0 c m l j d E R p c 3 R y a W N 0 I D A w N j Y t M j A y N T A x M D I v Q X V 0 b 1 J l b W 9 2 Z W R D b 2 x 1 b W 5 z M S 5 7 Q 2 9 s d W 1 u M j U s M j R 9 J n F 1 b 3 Q 7 L C Z x d W 9 0 O 1 N l Y 3 R p b 2 4 x L 0 1 l b W J l c n N o a X B M a X N 0 L U R p c 3 R y a W N 0 R G l z d H J p Y 3 Q g M D A 2 N i 0 y M D I 1 M D E w M i 9 B d X R v U m V t b 3 Z l Z E N v b H V t b n M x L n t D b 2 x 1 b W 4 y N i w y N X 0 m c X V v d D s s J n F 1 b 3 Q 7 U 2 V j d G l v b j E v T W V t Y m V y c 2 h p c E x p c 3 Q t R G l z d H J p Y 3 R E a X N 0 c m l j d C A w M D Y 2 L T I w M j U w M T A y L 0 F 1 d G 9 S Z W 1 v d m V k Q 2 9 s d W 1 u c z E u e 0 N v b H V t b j I 3 L D I 2 f S Z x d W 9 0 O y w m c X V v d D t T Z W N 0 a W 9 u M S 9 N Z W 1 i Z X J z a G l w T G l z d C 1 E a X N 0 c m l j d E R p c 3 R y a W N 0 I D A w N j Y t M j A y N T A x M D I v Q X V 0 b 1 J l b W 9 2 Z W R D b 2 x 1 b W 5 z M S 5 7 Q 2 9 s d W 1 u M j g s M j d 9 J n F 1 b 3 Q 7 L C Z x d W 9 0 O 1 N l Y 3 R p b 2 4 x L 0 1 l b W J l c n N o a X B M a X N 0 L U R p c 3 R y a W N 0 R G l z d H J p Y 3 Q g M D A 2 N i 0 y M D I 1 M D E w M i 9 B d X R v U m V t b 3 Z l Z E N v b H V t b n M x L n t D b 2 x 1 b W 4 y O S w y O H 0 m c X V v d D s s J n F 1 b 3 Q 7 U 2 V j d G l v b j E v T W V t Y m V y c 2 h p c E x p c 3 Q t R G l z d H J p Y 3 R E a X N 0 c m l j d C A w M D Y 2 L T I w M j U w M T A y L 0 F 1 d G 9 S Z W 1 v d m V k Q 2 9 s d W 1 u c z E u e 0 N v b H V t b j M w L D I 5 f S Z x d W 9 0 O y w m c X V v d D t T Z W N 0 a W 9 u M S 9 N Z W 1 i Z X J z a G l w T G l z d C 1 E a X N 0 c m l j d E R p c 3 R y a W N 0 I D A w N j Y t M j A y N T A x M D I v Q X V 0 b 1 J l b W 9 2 Z W R D b 2 x 1 b W 5 z M S 5 7 Q 2 9 s d W 1 u M z E s M z B 9 J n F 1 b 3 Q 7 L C Z x d W 9 0 O 1 N l Y 3 R p b 2 4 x L 0 1 l b W J l c n N o a X B M a X N 0 L U R p c 3 R y a W N 0 R G l z d H J p Y 3 Q g M D A 2 N i 0 y M D I 1 M D E w M i 9 B d X R v U m V t b 3 Z l Z E N v b H V t b n M x L n t D b 2 x 1 b W 4 z M i w z M X 0 m c X V v d D s s J n F 1 b 3 Q 7 U 2 V j d G l v b j E v T W V t Y m V y c 2 h p c E x p c 3 Q t R G l z d H J p Y 3 R E a X N 0 c m l j d C A w M D Y 2 L T I w M j U w M T A y L 0 F 1 d G 9 S Z W 1 v d m V k Q 2 9 s d W 1 u c z E u e 0 N v b H V t b j M z L D M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t d I i A v P j x F b n R y e S B U e X B l P S J G a W x s Q 2 9 s d W 1 u V H l w Z X M i I F Z h b H V l P S J z Q m d Z R 0 J n W U d C Z 1 l H Q m d Z R 0 J n W U d C Z 1 l H Q m d Z R 0 J n W U d C Z 1 l H Q m d Z R 0 J n W U c i I C 8 + P E V u d H J 5 I F R 5 c G U 9 I k Z p b G x M Y X N 0 V X B k Y X R l Z C I g V m F s d W U 9 I m Q y M D I 1 L T A x L T A y V D E 4 O j M 4 O j A 2 L j k 5 M z c w M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T g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T A x M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t Y m V y c 2 h p c E x p c 3 Q t R G l z d H J p Y 3 R E a X N 0 c m l j d C U y M D A w N j Y t M j A y N T A x M D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S Z L b l Y M N 0 W U d g 8 I B 7 K f p w A A A A A C A A A A A A A Q Z g A A A A E A A C A A A A C m 7 N Z 9 C C K k T v b A b L K B l x 6 o k n 7 5 x j u 4 9 P I 3 U 8 D i x j 3 e S A A A A A A O g A A A A A I A A C A A A A B x F + O 6 r 9 Z G v Y a Z D 2 F 5 i t M Y n j 3 6 X g 8 F w y h c G v 2 5 j f f 6 q l A A A A C P p 4 m l W 8 h S i K 0 i z j 4 r D J Z E f o 1 f L p I / 0 w d Q Q y 5 Q o 9 f c O c Q y 5 l z m j Y s l 0 M 4 c 7 L R 8 + G 2 i n F Y F L q F V q 8 x U u v U 5 K o q z M F f y S R x r r d L y h C C c V m k x M 0 A A A A C 7 8 / i Q / k Z 6 2 + T u B k N Z 9 w O 0 J A s P q H h m X 0 h v 7 h 1 r P 8 m d 4 J N 8 G s m P A t k s K G f V c j i / n b c r x M x 2 5 B R P c Q h Q n h e y M E s 1 < / D a t a M a s h u p > 
</file>

<file path=customXml/itemProps1.xml><?xml version="1.0" encoding="utf-8"?>
<ds:datastoreItem xmlns:ds="http://schemas.openxmlformats.org/officeDocument/2006/customXml" ds:itemID="{23908EF0-A353-4B18-8757-A9834976BA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District Overview</vt:lpstr>
      <vt:lpstr>Pathways</vt:lpstr>
      <vt:lpstr>MDP</vt:lpstr>
      <vt:lpstr>COT</vt:lpstr>
      <vt:lpstr>CSP</vt:lpstr>
      <vt:lpstr>Payments</vt:lpstr>
      <vt:lpstr>NewMembers</vt:lpstr>
      <vt:lpstr>Education</vt:lpstr>
      <vt:lpstr>DL Ed</vt:lpstr>
      <vt:lpstr>PaidClubs</vt:lpstr>
      <vt:lpstr>COY</vt:lpstr>
      <vt:lpstr>Derby</vt:lpstr>
      <vt:lpstr>ADOY</vt:lpstr>
      <vt:lpstr>DDOY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Kennedy</dc:creator>
  <cp:lastModifiedBy>Jim Kennedy</cp:lastModifiedBy>
  <cp:lastPrinted>2024-10-10T00:41:45Z</cp:lastPrinted>
  <dcterms:created xsi:type="dcterms:W3CDTF">2024-02-09T02:24:29Z</dcterms:created>
  <dcterms:modified xsi:type="dcterms:W3CDTF">2025-01-04T02:51:22Z</dcterms:modified>
</cp:coreProperties>
</file>